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codeName="{B7FE6334-C1A2-E50D-BD3D-5F4D41BBC2E3}"/>
  <workbookPr codeName="ThisWorkbook" defaultThemeVersion="124226"/>
  <bookViews>
    <workbookView xWindow="390" yWindow="4200" windowWidth="19320" windowHeight="12120" activeTab="1"/>
  </bookViews>
  <sheets>
    <sheet name="Instructions" sheetId="5" r:id="rId1"/>
    <sheet name="Projects" sheetId="3" r:id="rId2"/>
    <sheet name="Totals" sheetId="4" r:id="rId3"/>
    <sheet name="Blanks" sheetId="2" r:id="rId4"/>
  </sheets>
  <calcPr calcId="114210"/>
</workbook>
</file>

<file path=xl/calcChain.xml><?xml version="1.0" encoding="utf-8"?>
<calcChain xmlns="http://schemas.openxmlformats.org/spreadsheetml/2006/main">
  <c r="Z50" i="3"/>
  <c r="Y50"/>
  <c r="X50"/>
  <c r="W50"/>
  <c r="V50"/>
  <c r="U50"/>
  <c r="T50"/>
  <c r="S50"/>
  <c r="R50"/>
  <c r="Q50"/>
  <c r="P50"/>
  <c r="O50"/>
  <c r="N50"/>
  <c r="M50"/>
  <c r="L50"/>
  <c r="K50"/>
  <c r="J50"/>
  <c r="I50"/>
  <c r="H50"/>
  <c r="G50"/>
  <c r="F50"/>
  <c r="E50"/>
  <c r="D50"/>
  <c r="C50"/>
  <c r="B50"/>
  <c r="B49"/>
  <c r="B47"/>
  <c r="B46"/>
  <c r="B45"/>
  <c r="Z44"/>
  <c r="Y44"/>
  <c r="X44"/>
  <c r="W44"/>
  <c r="V44"/>
  <c r="U44"/>
  <c r="T44"/>
  <c r="S44"/>
  <c r="R44"/>
  <c r="Q44"/>
  <c r="P44"/>
  <c r="O44"/>
  <c r="N44"/>
  <c r="M44"/>
  <c r="L44"/>
  <c r="K44"/>
  <c r="J44"/>
  <c r="I44"/>
  <c r="H44"/>
  <c r="G44"/>
  <c r="F44"/>
  <c r="E44"/>
  <c r="D44"/>
  <c r="C44"/>
  <c r="Z43"/>
  <c r="Y43"/>
  <c r="X43"/>
  <c r="W43"/>
  <c r="V43"/>
  <c r="U43"/>
  <c r="T43"/>
  <c r="S43"/>
  <c r="R43"/>
  <c r="Q43"/>
  <c r="P43"/>
  <c r="O43"/>
  <c r="N43"/>
  <c r="M43"/>
  <c r="L43"/>
  <c r="K43"/>
  <c r="J43"/>
  <c r="I43"/>
  <c r="H43"/>
  <c r="G43"/>
  <c r="F43"/>
  <c r="E43"/>
  <c r="D43"/>
  <c r="C43"/>
  <c r="B43"/>
  <c r="B42"/>
  <c r="B40"/>
  <c r="B39"/>
  <c r="B38"/>
  <c r="Z37"/>
  <c r="Y37"/>
  <c r="X37"/>
  <c r="W37"/>
  <c r="V37"/>
  <c r="U37"/>
  <c r="T37"/>
  <c r="S37"/>
  <c r="R37"/>
  <c r="Q37"/>
  <c r="P37"/>
  <c r="O37"/>
  <c r="N37"/>
  <c r="M37"/>
  <c r="L37"/>
  <c r="K37"/>
  <c r="J37"/>
  <c r="I37"/>
  <c r="H37"/>
  <c r="G37"/>
  <c r="F37"/>
  <c r="E37"/>
  <c r="D37"/>
  <c r="C37"/>
  <c r="Z28" i="2"/>
  <c r="Y28"/>
  <c r="X28"/>
  <c r="W28"/>
  <c r="V28"/>
  <c r="U28"/>
  <c r="T28"/>
  <c r="S28"/>
  <c r="R28"/>
  <c r="Q28"/>
  <c r="P28"/>
  <c r="O28"/>
  <c r="N28"/>
  <c r="M28"/>
  <c r="L28"/>
  <c r="K28"/>
  <c r="J28"/>
  <c r="I28"/>
  <c r="H28"/>
  <c r="G28"/>
  <c r="F28"/>
  <c r="E28"/>
  <c r="D28"/>
  <c r="C28"/>
  <c r="B28"/>
  <c r="B27"/>
  <c r="B25"/>
  <c r="B24"/>
  <c r="B23"/>
  <c r="Z22"/>
  <c r="Y22"/>
  <c r="X22"/>
  <c r="W22"/>
  <c r="V22"/>
  <c r="U22"/>
  <c r="T22"/>
  <c r="S22"/>
  <c r="R22"/>
  <c r="Q22"/>
  <c r="P22"/>
  <c r="O22"/>
  <c r="N22"/>
  <c r="M22"/>
  <c r="L22"/>
  <c r="K22"/>
  <c r="J22"/>
  <c r="I22"/>
  <c r="H22"/>
  <c r="G22"/>
  <c r="F22"/>
  <c r="E22"/>
  <c r="D22"/>
  <c r="C22"/>
  <c r="Z21"/>
  <c r="Y21"/>
  <c r="X21"/>
  <c r="W21"/>
  <c r="V21"/>
  <c r="U21"/>
  <c r="T21"/>
  <c r="S21"/>
  <c r="R21"/>
  <c r="Q21"/>
  <c r="P21"/>
  <c r="O21"/>
  <c r="N21"/>
  <c r="M21"/>
  <c r="L21"/>
  <c r="K21"/>
  <c r="J21"/>
  <c r="I21"/>
  <c r="H21"/>
  <c r="G21"/>
  <c r="F21"/>
  <c r="E21"/>
  <c r="D21"/>
  <c r="C21"/>
  <c r="B21"/>
  <c r="B20"/>
  <c r="B18"/>
  <c r="B17"/>
  <c r="B16"/>
  <c r="Z15"/>
  <c r="Y15"/>
  <c r="X15"/>
  <c r="W15"/>
  <c r="V15"/>
  <c r="U15"/>
  <c r="T15"/>
  <c r="S15"/>
  <c r="R15"/>
  <c r="Q15"/>
  <c r="P15"/>
  <c r="O15"/>
  <c r="N15"/>
  <c r="M15"/>
  <c r="L15"/>
  <c r="K15"/>
  <c r="J15"/>
  <c r="I15"/>
  <c r="H15"/>
  <c r="G15"/>
  <c r="F15"/>
  <c r="E15"/>
  <c r="D15"/>
  <c r="C15"/>
  <c r="Z14"/>
  <c r="Y14"/>
  <c r="X14"/>
  <c r="W14"/>
  <c r="V14"/>
  <c r="U14"/>
  <c r="T14"/>
  <c r="S14"/>
  <c r="R14"/>
  <c r="Q14"/>
  <c r="P14"/>
  <c r="O14"/>
  <c r="N14"/>
  <c r="M14"/>
  <c r="L14"/>
  <c r="K14"/>
  <c r="J14"/>
  <c r="I14"/>
  <c r="H14"/>
  <c r="G14"/>
  <c r="F14"/>
  <c r="E14"/>
  <c r="D14"/>
  <c r="C14"/>
  <c r="B14"/>
  <c r="B13"/>
  <c r="B11"/>
  <c r="B10"/>
  <c r="B9"/>
  <c r="Z8"/>
  <c r="Y8"/>
  <c r="X8"/>
  <c r="W8"/>
  <c r="V8"/>
  <c r="U8"/>
  <c r="T8"/>
  <c r="S8"/>
  <c r="R8"/>
  <c r="Q8"/>
  <c r="P8"/>
  <c r="O8"/>
  <c r="N8"/>
  <c r="M8"/>
  <c r="L8"/>
  <c r="K8"/>
  <c r="J8"/>
  <c r="I8"/>
  <c r="H8"/>
  <c r="G8"/>
  <c r="F8"/>
  <c r="E8"/>
  <c r="D8"/>
  <c r="C8"/>
  <c r="Z7"/>
  <c r="Y7"/>
  <c r="X7"/>
  <c r="W7"/>
  <c r="V7"/>
  <c r="U7"/>
  <c r="T7"/>
  <c r="S7"/>
  <c r="R7"/>
  <c r="Q7"/>
  <c r="P7"/>
  <c r="O7"/>
  <c r="N7"/>
  <c r="M7"/>
  <c r="L7"/>
  <c r="K7"/>
  <c r="J7"/>
  <c r="I7"/>
  <c r="H7"/>
  <c r="G7"/>
  <c r="F7"/>
  <c r="E7"/>
  <c r="D7"/>
  <c r="C7"/>
  <c r="B7"/>
  <c r="B6"/>
  <c r="B4"/>
  <c r="B3"/>
  <c r="B2"/>
  <c r="Z1"/>
  <c r="Y1"/>
  <c r="X1"/>
  <c r="W1"/>
  <c r="V1"/>
  <c r="U1"/>
  <c r="T1"/>
  <c r="S1"/>
  <c r="R1"/>
  <c r="Q1"/>
  <c r="P1"/>
  <c r="O1"/>
  <c r="N1"/>
  <c r="M1"/>
  <c r="L1"/>
  <c r="K1"/>
  <c r="J1"/>
  <c r="I1"/>
  <c r="H1"/>
  <c r="G1"/>
  <c r="F1"/>
  <c r="E1"/>
  <c r="D1"/>
  <c r="C1"/>
  <c r="B6" i="4"/>
  <c r="Z78" i="3"/>
  <c r="Y78"/>
  <c r="X78"/>
  <c r="W78"/>
  <c r="V78"/>
  <c r="U78"/>
  <c r="T78"/>
  <c r="S78"/>
  <c r="R78"/>
  <c r="Q78"/>
  <c r="P78"/>
  <c r="O78"/>
  <c r="N78"/>
  <c r="M78"/>
  <c r="L78"/>
  <c r="K78"/>
  <c r="J78"/>
  <c r="I78"/>
  <c r="H78"/>
  <c r="G78"/>
  <c r="F78"/>
  <c r="E78"/>
  <c r="D78"/>
  <c r="C78"/>
  <c r="B78"/>
  <c r="B77"/>
  <c r="B75"/>
  <c r="B74"/>
  <c r="B73"/>
  <c r="Z72"/>
  <c r="Y72"/>
  <c r="X72"/>
  <c r="W72"/>
  <c r="V72"/>
  <c r="U72"/>
  <c r="T72"/>
  <c r="S72"/>
  <c r="R72"/>
  <c r="Q72"/>
  <c r="P72"/>
  <c r="O72"/>
  <c r="N72"/>
  <c r="M72"/>
  <c r="L72"/>
  <c r="K72"/>
  <c r="J72"/>
  <c r="I72"/>
  <c r="H72"/>
  <c r="G72"/>
  <c r="F72"/>
  <c r="E72"/>
  <c r="D72"/>
  <c r="C72"/>
  <c r="Z71"/>
  <c r="Y71"/>
  <c r="X71"/>
  <c r="W71"/>
  <c r="V71"/>
  <c r="U71"/>
  <c r="T71"/>
  <c r="S71"/>
  <c r="R71"/>
  <c r="Q71"/>
  <c r="P71"/>
  <c r="O71"/>
  <c r="N71"/>
  <c r="M71"/>
  <c r="L71"/>
  <c r="K71"/>
  <c r="J71"/>
  <c r="I71"/>
  <c r="H71"/>
  <c r="G71"/>
  <c r="F71"/>
  <c r="E71"/>
  <c r="D71"/>
  <c r="C71"/>
  <c r="B71"/>
  <c r="B70"/>
  <c r="B68"/>
  <c r="B67"/>
  <c r="B66"/>
  <c r="Z65"/>
  <c r="Y65"/>
  <c r="X65"/>
  <c r="W65"/>
  <c r="V65"/>
  <c r="U65"/>
  <c r="T65"/>
  <c r="S65"/>
  <c r="R65"/>
  <c r="Q65"/>
  <c r="P65"/>
  <c r="O65"/>
  <c r="N65"/>
  <c r="M65"/>
  <c r="L65"/>
  <c r="K65"/>
  <c r="J65"/>
  <c r="I65"/>
  <c r="H65"/>
  <c r="G65"/>
  <c r="F65"/>
  <c r="E65"/>
  <c r="D65"/>
  <c r="C65"/>
  <c r="Z64"/>
  <c r="Y64"/>
  <c r="X64"/>
  <c r="W64"/>
  <c r="V64"/>
  <c r="U64"/>
  <c r="T64"/>
  <c r="S64"/>
  <c r="R64"/>
  <c r="Q64"/>
  <c r="P64"/>
  <c r="O64"/>
  <c r="N64"/>
  <c r="M64"/>
  <c r="L64"/>
  <c r="K64"/>
  <c r="J64"/>
  <c r="I64"/>
  <c r="H64"/>
  <c r="G64"/>
  <c r="F64"/>
  <c r="E64"/>
  <c r="D64"/>
  <c r="C64"/>
  <c r="B64"/>
  <c r="B63"/>
  <c r="B61"/>
  <c r="B60"/>
  <c r="B59"/>
  <c r="Z58"/>
  <c r="Y58"/>
  <c r="X58"/>
  <c r="W58"/>
  <c r="V58"/>
  <c r="U58"/>
  <c r="T58"/>
  <c r="S58"/>
  <c r="R58"/>
  <c r="Q58"/>
  <c r="P58"/>
  <c r="O58"/>
  <c r="N58"/>
  <c r="M58"/>
  <c r="L58"/>
  <c r="K58"/>
  <c r="J58"/>
  <c r="I58"/>
  <c r="H58"/>
  <c r="G58"/>
  <c r="F58"/>
  <c r="E58"/>
  <c r="D58"/>
  <c r="C58"/>
  <c r="Z57"/>
  <c r="Y57"/>
  <c r="X57"/>
  <c r="W57"/>
  <c r="V57"/>
  <c r="U57"/>
  <c r="T57"/>
  <c r="S57"/>
  <c r="R57"/>
  <c r="Q57"/>
  <c r="P57"/>
  <c r="O57"/>
  <c r="N57"/>
  <c r="M57"/>
  <c r="L57"/>
  <c r="K57"/>
  <c r="J57"/>
  <c r="I57"/>
  <c r="H57"/>
  <c r="G57"/>
  <c r="F57"/>
  <c r="E57"/>
  <c r="D57"/>
  <c r="C57"/>
  <c r="Z51"/>
  <c r="Y51"/>
  <c r="X51"/>
  <c r="W51"/>
  <c r="V51"/>
  <c r="U51"/>
  <c r="T51"/>
  <c r="S51"/>
  <c r="R51"/>
  <c r="Q51"/>
  <c r="P51"/>
  <c r="O51"/>
  <c r="N51"/>
  <c r="M51"/>
  <c r="L51"/>
  <c r="K51"/>
  <c r="J51"/>
  <c r="I51"/>
  <c r="H51"/>
  <c r="G51"/>
  <c r="F51"/>
  <c r="E51"/>
  <c r="D51"/>
  <c r="C51"/>
  <c r="Z36"/>
  <c r="Y36"/>
  <c r="X36"/>
  <c r="W36"/>
  <c r="V36"/>
  <c r="U36"/>
  <c r="T36"/>
  <c r="S36"/>
  <c r="R36"/>
  <c r="Q36"/>
  <c r="P36"/>
  <c r="O36"/>
  <c r="N36"/>
  <c r="M36"/>
  <c r="L36"/>
  <c r="K36"/>
  <c r="J36"/>
  <c r="I36"/>
  <c r="H36"/>
  <c r="G36"/>
  <c r="F36"/>
  <c r="E36"/>
  <c r="D36"/>
  <c r="C36"/>
  <c r="Z30"/>
  <c r="Y30"/>
  <c r="X30"/>
  <c r="W30"/>
  <c r="V30"/>
  <c r="U30"/>
  <c r="T30"/>
  <c r="S30"/>
  <c r="R30"/>
  <c r="Q30"/>
  <c r="P30"/>
  <c r="O30"/>
  <c r="N30"/>
  <c r="M30"/>
  <c r="L30"/>
  <c r="K30"/>
  <c r="J30"/>
  <c r="I30"/>
  <c r="H30"/>
  <c r="G30"/>
  <c r="F30"/>
  <c r="E30"/>
  <c r="D30"/>
  <c r="C30"/>
  <c r="Z29"/>
  <c r="Y29"/>
  <c r="X29"/>
  <c r="W29"/>
  <c r="V29"/>
  <c r="U29"/>
  <c r="T29"/>
  <c r="S29"/>
  <c r="R29"/>
  <c r="Q29"/>
  <c r="P29"/>
  <c r="O29"/>
  <c r="N29"/>
  <c r="M29"/>
  <c r="L29"/>
  <c r="K29"/>
  <c r="J29"/>
  <c r="I29"/>
  <c r="H29"/>
  <c r="G29"/>
  <c r="F29"/>
  <c r="E29"/>
  <c r="D29"/>
  <c r="C29"/>
  <c r="Z15"/>
  <c r="Y15"/>
  <c r="X15"/>
  <c r="W15"/>
  <c r="V15"/>
  <c r="U15"/>
  <c r="T15"/>
  <c r="S15"/>
  <c r="R15"/>
  <c r="Q15"/>
  <c r="P15"/>
  <c r="O15"/>
  <c r="N15"/>
  <c r="M15"/>
  <c r="L15"/>
  <c r="K15"/>
  <c r="J15"/>
  <c r="I15"/>
  <c r="H15"/>
  <c r="G15"/>
  <c r="F15"/>
  <c r="E15"/>
  <c r="D15"/>
  <c r="C15"/>
  <c r="Z8"/>
  <c r="X8"/>
  <c r="W8"/>
  <c r="U8"/>
  <c r="T8"/>
  <c r="S8"/>
  <c r="R8"/>
  <c r="Q8"/>
  <c r="P8"/>
  <c r="O8"/>
  <c r="N8"/>
  <c r="M8"/>
  <c r="L8"/>
  <c r="K8"/>
  <c r="I8"/>
  <c r="H8"/>
  <c r="G8"/>
  <c r="F8"/>
  <c r="E8"/>
  <c r="D8"/>
  <c r="C8"/>
  <c r="Z22"/>
  <c r="Y22"/>
  <c r="X22"/>
  <c r="W22"/>
  <c r="V22"/>
  <c r="U22"/>
  <c r="T22"/>
  <c r="S22"/>
  <c r="R22"/>
  <c r="Q22"/>
  <c r="P22"/>
  <c r="O22"/>
  <c r="N22"/>
  <c r="M22"/>
  <c r="L22"/>
  <c r="K22"/>
  <c r="J22"/>
  <c r="I22"/>
  <c r="H22"/>
  <c r="G22"/>
  <c r="F22"/>
  <c r="E22"/>
  <c r="D22"/>
  <c r="X2" i="4"/>
  <c r="U2"/>
  <c r="R2"/>
  <c r="O2"/>
  <c r="L2"/>
  <c r="I2"/>
  <c r="F2"/>
  <c r="C2"/>
  <c r="Y2"/>
  <c r="V2"/>
  <c r="S2"/>
  <c r="P2"/>
  <c r="M2"/>
  <c r="J2"/>
  <c r="G2"/>
  <c r="D2"/>
  <c r="Y23" i="3"/>
  <c r="V23"/>
  <c r="S23"/>
  <c r="P23"/>
  <c r="M23"/>
  <c r="J23"/>
  <c r="G23"/>
  <c r="D23"/>
  <c r="Y16"/>
  <c r="V16"/>
  <c r="S16"/>
  <c r="P16"/>
  <c r="M16"/>
  <c r="J16"/>
  <c r="G16"/>
  <c r="D16"/>
  <c r="Y9"/>
  <c r="V9"/>
  <c r="S9"/>
  <c r="P9"/>
  <c r="M9"/>
  <c r="J9"/>
  <c r="G9"/>
  <c r="D9"/>
  <c r="Y2"/>
  <c r="V2"/>
  <c r="S2"/>
  <c r="P2"/>
  <c r="M2"/>
  <c r="J2"/>
  <c r="G2"/>
  <c r="D2"/>
  <c r="X23"/>
  <c r="U23"/>
  <c r="R23"/>
  <c r="O23"/>
  <c r="L23"/>
  <c r="I23"/>
  <c r="F23"/>
  <c r="C23"/>
  <c r="X16"/>
  <c r="U16"/>
  <c r="R16"/>
  <c r="O16"/>
  <c r="L16"/>
  <c r="I16"/>
  <c r="F16"/>
  <c r="C16"/>
  <c r="X9"/>
  <c r="U9"/>
  <c r="R9"/>
  <c r="O9"/>
  <c r="L9"/>
  <c r="I9"/>
  <c r="F9"/>
  <c r="C9"/>
  <c r="X2"/>
  <c r="U2"/>
  <c r="R2"/>
  <c r="O2"/>
  <c r="L2"/>
  <c r="I2"/>
  <c r="F2"/>
  <c r="C2"/>
  <c r="B8" i="4"/>
  <c r="B7"/>
  <c r="B5"/>
  <c r="B4"/>
  <c r="B3"/>
  <c r="Z2"/>
  <c r="W2"/>
  <c r="T2"/>
  <c r="Q2"/>
  <c r="N2"/>
  <c r="K2"/>
  <c r="H2"/>
  <c r="E2"/>
  <c r="X1"/>
  <c r="U1"/>
  <c r="R1"/>
  <c r="O1"/>
  <c r="L1"/>
  <c r="I1"/>
  <c r="F1"/>
  <c r="C1"/>
  <c r="B1"/>
  <c r="X1" i="3"/>
  <c r="Z23"/>
  <c r="Z16"/>
  <c r="Z9"/>
  <c r="Z2"/>
  <c r="U1"/>
  <c r="R1"/>
  <c r="O1"/>
  <c r="L1"/>
  <c r="I1"/>
  <c r="F1"/>
  <c r="W23"/>
  <c r="W16"/>
  <c r="W9"/>
  <c r="W2"/>
  <c r="T23"/>
  <c r="T16"/>
  <c r="T9"/>
  <c r="T2"/>
  <c r="Q23"/>
  <c r="Q16"/>
  <c r="Q9"/>
  <c r="Q2"/>
  <c r="N23"/>
  <c r="N16"/>
  <c r="N9"/>
  <c r="N2"/>
  <c r="K23"/>
  <c r="K16"/>
  <c r="K9"/>
  <c r="K2"/>
  <c r="H23"/>
  <c r="H16"/>
  <c r="H9"/>
  <c r="H2"/>
  <c r="C22"/>
  <c r="C1"/>
  <c r="B1"/>
  <c r="E23"/>
  <c r="E16"/>
  <c r="E9"/>
  <c r="E2"/>
  <c r="B57"/>
  <c r="B56"/>
  <c r="B54"/>
  <c r="B53"/>
  <c r="B52"/>
  <c r="B36"/>
  <c r="B35"/>
  <c r="B33"/>
  <c r="B32"/>
  <c r="B31"/>
  <c r="B29"/>
  <c r="B28"/>
  <c r="B26"/>
  <c r="B25"/>
  <c r="B24"/>
  <c r="B22"/>
  <c r="B21"/>
  <c r="B19"/>
  <c r="B18"/>
  <c r="B17"/>
  <c r="B15"/>
  <c r="B14"/>
  <c r="B11"/>
  <c r="B10"/>
  <c r="B8"/>
  <c r="B7"/>
  <c r="B5"/>
  <c r="B4"/>
  <c r="B3"/>
  <c r="Z7" i="4"/>
  <c r="D6"/>
  <c r="F6"/>
  <c r="H6"/>
  <c r="J6"/>
  <c r="L6"/>
  <c r="N6"/>
  <c r="P6"/>
  <c r="R6"/>
  <c r="T6"/>
  <c r="V6"/>
  <c r="X6"/>
  <c r="Z6"/>
  <c r="C6"/>
  <c r="E6"/>
  <c r="G6"/>
  <c r="I6"/>
  <c r="K6"/>
  <c r="M6"/>
  <c r="O6"/>
  <c r="Q6"/>
  <c r="S6"/>
  <c r="U6"/>
  <c r="W6"/>
  <c r="Y6"/>
  <c r="C3"/>
  <c r="C5"/>
  <c r="D3"/>
  <c r="D5"/>
  <c r="E3"/>
  <c r="E5"/>
  <c r="F3"/>
  <c r="H3"/>
  <c r="J3"/>
  <c r="L3"/>
  <c r="N3"/>
  <c r="P3"/>
  <c r="R3"/>
  <c r="T3"/>
  <c r="V3"/>
  <c r="X3"/>
  <c r="Z3"/>
  <c r="G4"/>
  <c r="I4"/>
  <c r="K4"/>
  <c r="M4"/>
  <c r="O4"/>
  <c r="Q4"/>
  <c r="S4"/>
  <c r="U4"/>
  <c r="W4"/>
  <c r="Y4"/>
  <c r="F5"/>
  <c r="H5"/>
  <c r="J5"/>
  <c r="L5"/>
  <c r="N5"/>
  <c r="P5"/>
  <c r="R5"/>
  <c r="T5"/>
  <c r="V5"/>
  <c r="X5"/>
  <c r="Z5"/>
  <c r="G7"/>
  <c r="I7"/>
  <c r="K7"/>
  <c r="M7"/>
  <c r="O7"/>
  <c r="Q7"/>
  <c r="S7"/>
  <c r="U7"/>
  <c r="W7"/>
  <c r="Y7"/>
  <c r="C4"/>
  <c r="C7"/>
  <c r="D4"/>
  <c r="D7"/>
  <c r="E4"/>
  <c r="E7"/>
  <c r="G3"/>
  <c r="I3"/>
  <c r="K3"/>
  <c r="M3"/>
  <c r="O3"/>
  <c r="Q3"/>
  <c r="S3"/>
  <c r="U3"/>
  <c r="W3"/>
  <c r="Y3"/>
  <c r="F4"/>
  <c r="H4"/>
  <c r="J4"/>
  <c r="L4"/>
  <c r="N4"/>
  <c r="P4"/>
  <c r="R4"/>
  <c r="T4"/>
  <c r="V4"/>
  <c r="X4"/>
  <c r="Z4"/>
  <c r="G5"/>
  <c r="I5"/>
  <c r="K5"/>
  <c r="M5"/>
  <c r="O5"/>
  <c r="Q5"/>
  <c r="S5"/>
  <c r="U5"/>
  <c r="W5"/>
  <c r="Y5"/>
  <c r="F7"/>
  <c r="H7"/>
  <c r="J7"/>
  <c r="L7"/>
  <c r="N7"/>
  <c r="P7"/>
  <c r="R7"/>
  <c r="T7"/>
  <c r="V7"/>
  <c r="X7"/>
  <c r="W8"/>
  <c r="S8"/>
  <c r="O8"/>
  <c r="K8"/>
  <c r="G8"/>
  <c r="Z8"/>
  <c r="V8"/>
  <c r="R8"/>
  <c r="N8"/>
  <c r="J8"/>
  <c r="F8"/>
  <c r="Y8"/>
  <c r="U8"/>
  <c r="Q8"/>
  <c r="M8"/>
  <c r="I8"/>
  <c r="X8"/>
  <c r="T8"/>
  <c r="P8"/>
  <c r="L8"/>
  <c r="H8"/>
  <c r="E8"/>
  <c r="D8"/>
  <c r="C8"/>
</calcChain>
</file>

<file path=xl/sharedStrings.xml><?xml version="1.0" encoding="utf-8"?>
<sst xmlns="http://schemas.openxmlformats.org/spreadsheetml/2006/main" count="48" uniqueCount="20">
  <si>
    <t>Total</t>
  </si>
  <si>
    <t>Open</t>
  </si>
  <si>
    <t>Close</t>
  </si>
  <si>
    <t>Instructions</t>
  </si>
  <si>
    <t>Projects Sheet:</t>
  </si>
  <si>
    <t>Totals Sheet:</t>
  </si>
  <si>
    <t>Blanks:</t>
  </si>
  <si>
    <t>The Totals sheet shows the accumulated totals for all Projects listed on the Project sheet.  This sheet is locked to prevent modifications, but can be used to spot check the validity of the data that has been entered on the Projects sheet.</t>
  </si>
  <si>
    <t>This page contains blank copies of the Projects block that can be copied to the Projects sheet.</t>
  </si>
  <si>
    <t>YOU MUST ENABLE MACROS FOR THIS SHEET TO WORK.</t>
  </si>
  <si>
    <t>Installation</t>
  </si>
  <si>
    <r>
      <t xml:space="preserve">The Projects sheet contains a list of projects that are being managed by the group.  There are columns for the </t>
    </r>
    <r>
      <rPr>
        <i/>
        <sz val="11"/>
        <color indexed="8"/>
        <rFont val="Calibri"/>
        <family val="2"/>
      </rPr>
      <t xml:space="preserve">Project Name </t>
    </r>
    <r>
      <rPr>
        <sz val="11"/>
        <color theme="1"/>
        <rFont val="Calibri"/>
        <family val="2"/>
        <scheme val="minor"/>
      </rPr>
      <t xml:space="preserve">and for the </t>
    </r>
    <r>
      <rPr>
        <i/>
        <sz val="11"/>
        <color indexed="8"/>
        <rFont val="Calibri"/>
        <family val="2"/>
      </rPr>
      <t xml:space="preserve">FTEs </t>
    </r>
    <r>
      <rPr>
        <sz val="11"/>
        <color theme="1"/>
        <rFont val="Calibri"/>
        <family val="2"/>
        <scheme val="minor"/>
      </rPr>
      <t xml:space="preserve">and </t>
    </r>
    <r>
      <rPr>
        <i/>
        <sz val="11"/>
        <color indexed="8"/>
        <rFont val="Calibri"/>
        <family val="2"/>
      </rPr>
      <t xml:space="preserve">Capital </t>
    </r>
    <r>
      <rPr>
        <sz val="11"/>
        <color theme="1"/>
        <rFont val="Calibri"/>
        <family val="2"/>
        <scheme val="minor"/>
      </rPr>
      <t xml:space="preserve">expenditures for fiscal years 11 through 18.
</t>
    </r>
    <r>
      <rPr>
        <i/>
        <sz val="11"/>
        <color indexed="8"/>
        <rFont val="Calibri"/>
        <family val="2"/>
      </rPr>
      <t>Note: That FTEs are separated between staff in the Physics Division (ENP) and matrixed staff from outside the division  (OTH).</t>
    </r>
    <r>
      <rPr>
        <sz val="11"/>
        <color theme="1"/>
        <rFont val="Calibri"/>
        <family val="2"/>
        <scheme val="minor"/>
      </rPr>
      <t xml:space="preserve">
If you click on the word "</t>
    </r>
    <r>
      <rPr>
        <i/>
        <sz val="11"/>
        <color indexed="8"/>
        <rFont val="Calibri"/>
        <family val="2"/>
      </rPr>
      <t xml:space="preserve">Open" </t>
    </r>
    <r>
      <rPr>
        <sz val="11"/>
        <color theme="1"/>
        <rFont val="Calibri"/>
        <family val="2"/>
        <scheme val="minor"/>
      </rPr>
      <t xml:space="preserve">in the "A" column, it will expand the project to show rows for </t>
    </r>
    <r>
      <rPr>
        <i/>
        <sz val="11"/>
        <color indexed="8"/>
        <rFont val="Calibri"/>
        <family val="2"/>
      </rPr>
      <t xml:space="preserve">Research &amp; Development, Engineering &amp; Design, Construction </t>
    </r>
    <r>
      <rPr>
        <sz val="11"/>
        <color theme="1"/>
        <rFont val="Calibri"/>
        <family val="2"/>
        <scheme val="minor"/>
      </rPr>
      <t xml:space="preserve">and </t>
    </r>
    <r>
      <rPr>
        <i/>
        <sz val="11"/>
        <color indexed="8"/>
        <rFont val="Calibri"/>
        <family val="2"/>
      </rPr>
      <t>Operations.</t>
    </r>
    <r>
      <rPr>
        <sz val="11"/>
        <color theme="1"/>
        <rFont val="Calibri"/>
        <family val="2"/>
        <scheme val="minor"/>
      </rPr>
      <t xml:space="preserve">As you type the number of FTEs and Capital expenditures into each of these columns, the totals are calculated at the bottom of the list. 
Expenditure types are color coded as follows:
</t>
    </r>
    <r>
      <rPr>
        <sz val="11"/>
        <rFont val="Calibri"/>
        <family val="2"/>
      </rPr>
      <t>Yellow = Research and Development
Red = Engineering and Design</t>
    </r>
    <r>
      <rPr>
        <sz val="11"/>
        <color theme="1"/>
        <rFont val="Calibri"/>
        <family val="2"/>
        <scheme val="minor"/>
      </rPr>
      <t xml:space="preserve">
</t>
    </r>
    <r>
      <rPr>
        <sz val="11"/>
        <rFont val="Calibri"/>
        <family val="2"/>
      </rPr>
      <t xml:space="preserve">Blue = Construction
Grey = Installation
Green = Operations
Once all entries have been completed, double click the word </t>
    </r>
    <r>
      <rPr>
        <i/>
        <sz val="11"/>
        <rFont val="Calibri"/>
        <family val="2"/>
      </rPr>
      <t>"Close"</t>
    </r>
    <r>
      <rPr>
        <sz val="11"/>
        <rFont val="Calibri"/>
        <family val="2"/>
      </rPr>
      <t>in the "A" column to hide the detail rows and show only the totals.</t>
    </r>
  </si>
  <si>
    <t>L3 computing farm</t>
  </si>
  <si>
    <t>Cherenkov detector</t>
  </si>
  <si>
    <t>PRIMEX target</t>
  </si>
  <si>
    <t>PRIMEX calorimeter</t>
  </si>
  <si>
    <t>Forward calorimeter upgrade</t>
  </si>
  <si>
    <t>Construction</t>
  </si>
  <si>
    <t>Beam total absorption counter</t>
  </si>
  <si>
    <t>PWA analysis hard/software</t>
  </si>
</sst>
</file>

<file path=xl/styles.xml><?xml version="1.0" encoding="utf-8"?>
<styleSheet xmlns="http://schemas.openxmlformats.org/spreadsheetml/2006/main">
  <numFmts count="2">
    <numFmt numFmtId="164" formatCode="0.0"/>
    <numFmt numFmtId="165" formatCode="&quot;$&quot;#,##0"/>
  </numFmts>
  <fonts count="7">
    <font>
      <sz val="11"/>
      <color theme="1"/>
      <name val="Calibri"/>
      <family val="2"/>
      <scheme val="minor"/>
    </font>
    <font>
      <b/>
      <sz val="12"/>
      <color indexed="8"/>
      <name val="Calibri"/>
      <family val="2"/>
    </font>
    <font>
      <i/>
      <sz val="11"/>
      <color indexed="8"/>
      <name val="Calibri"/>
      <family val="2"/>
    </font>
    <font>
      <b/>
      <sz val="11"/>
      <color indexed="8"/>
      <name val="Calibri"/>
      <family val="2"/>
    </font>
    <font>
      <b/>
      <sz val="14"/>
      <color indexed="8"/>
      <name val="Calibri"/>
      <family val="2"/>
    </font>
    <font>
      <sz val="11"/>
      <name val="Calibri"/>
      <family val="2"/>
    </font>
    <font>
      <i/>
      <sz val="11"/>
      <name val="Calibri"/>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9"/>
        <bgColor indexed="64"/>
      </patternFill>
    </fill>
    <fill>
      <patternFill patternType="solid">
        <fgColor indexed="13"/>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diagonal/>
    </border>
    <border>
      <left style="thin">
        <color indexed="64"/>
      </left>
      <right style="thick">
        <color indexed="64"/>
      </right>
      <top/>
      <bottom/>
      <diagonal/>
    </border>
    <border>
      <left/>
      <right/>
      <top style="medium">
        <color indexed="64"/>
      </top>
      <bottom/>
      <diagonal/>
    </border>
    <border>
      <left/>
      <right/>
      <top style="double">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ck">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ck">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s>
  <cellStyleXfs count="1">
    <xf numFmtId="0" fontId="0" fillId="0" borderId="0"/>
  </cellStyleXfs>
  <cellXfs count="51">
    <xf numFmtId="0" fontId="0" fillId="0" borderId="0" xfId="0"/>
    <xf numFmtId="0" fontId="0" fillId="0" borderId="0" xfId="0" applyProtection="1"/>
    <xf numFmtId="0" fontId="0" fillId="2" borderId="1" xfId="0" applyFill="1" applyBorder="1" applyAlignment="1" applyProtection="1">
      <alignment vertical="center"/>
    </xf>
    <xf numFmtId="0" fontId="0" fillId="2" borderId="2" xfId="0" applyFill="1" applyBorder="1" applyAlignment="1" applyProtection="1">
      <alignment vertical="center"/>
    </xf>
    <xf numFmtId="0" fontId="0" fillId="0" borderId="3" xfId="0" applyFill="1" applyBorder="1" applyAlignment="1" applyProtection="1">
      <alignment vertical="center"/>
      <protection locked="0"/>
    </xf>
    <xf numFmtId="164" fontId="0" fillId="0" borderId="4" xfId="0" applyNumberFormat="1" applyBorder="1" applyProtection="1">
      <protection locked="0"/>
    </xf>
    <xf numFmtId="165" fontId="0" fillId="0" borderId="5" xfId="0" applyNumberFormat="1" applyBorder="1" applyProtection="1">
      <protection locked="0"/>
    </xf>
    <xf numFmtId="164" fontId="0" fillId="0" borderId="6" xfId="0" applyNumberFormat="1" applyBorder="1" applyProtection="1">
      <protection locked="0"/>
    </xf>
    <xf numFmtId="165" fontId="0" fillId="0" borderId="7" xfId="0" applyNumberFormat="1" applyBorder="1" applyProtection="1">
      <protection locked="0"/>
    </xf>
    <xf numFmtId="0" fontId="0" fillId="0" borderId="0" xfId="0" applyProtection="1">
      <protection locked="0"/>
    </xf>
    <xf numFmtId="0" fontId="0" fillId="0" borderId="0" xfId="0" applyFill="1" applyProtection="1">
      <protection locked="0"/>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0" borderId="8" xfId="0" applyBorder="1" applyAlignment="1" applyProtection="1">
      <alignment horizontal="right"/>
    </xf>
    <xf numFmtId="0" fontId="0" fillId="0" borderId="0" xfId="0" applyBorder="1" applyAlignment="1" applyProtection="1">
      <alignment horizontal="right"/>
    </xf>
    <xf numFmtId="0" fontId="0" fillId="0" borderId="9" xfId="0" applyBorder="1" applyAlignment="1" applyProtection="1">
      <alignment horizontal="right"/>
    </xf>
    <xf numFmtId="0" fontId="0" fillId="3" borderId="10" xfId="0" applyFill="1" applyBorder="1" applyAlignment="1" applyProtection="1">
      <alignment horizontal="center"/>
    </xf>
    <xf numFmtId="165" fontId="0" fillId="0" borderId="5" xfId="0" applyNumberFormat="1" applyBorder="1" applyProtection="1"/>
    <xf numFmtId="165" fontId="0" fillId="0" borderId="11" xfId="0" applyNumberFormat="1" applyBorder="1" applyProtection="1"/>
    <xf numFmtId="0" fontId="2" fillId="4" borderId="0" xfId="0" applyFont="1" applyFill="1" applyBorder="1" applyAlignment="1" applyProtection="1"/>
    <xf numFmtId="0" fontId="1" fillId="3" borderId="12" xfId="0" applyFont="1" applyFill="1" applyBorder="1" applyAlignment="1" applyProtection="1"/>
    <xf numFmtId="0" fontId="0" fillId="2" borderId="13" xfId="0" applyFill="1" applyBorder="1" applyAlignment="1">
      <alignment vertical="top"/>
    </xf>
    <xf numFmtId="0" fontId="0" fillId="2" borderId="14" xfId="0" applyFill="1" applyBorder="1" applyAlignment="1">
      <alignment vertical="top"/>
    </xf>
    <xf numFmtId="0" fontId="0" fillId="2" borderId="15" xfId="0" applyFill="1" applyBorder="1" applyAlignment="1">
      <alignment vertical="top" wrapText="1"/>
    </xf>
    <xf numFmtId="0" fontId="0" fillId="2" borderId="16" xfId="0" applyFill="1" applyBorder="1" applyAlignment="1">
      <alignment vertical="top" wrapText="1"/>
    </xf>
    <xf numFmtId="0" fontId="0" fillId="3" borderId="17" xfId="0" applyFill="1" applyBorder="1" applyAlignment="1" applyProtection="1">
      <alignment horizontal="center" wrapText="1"/>
    </xf>
    <xf numFmtId="0" fontId="0" fillId="3" borderId="18" xfId="0" applyFill="1" applyBorder="1" applyAlignment="1" applyProtection="1">
      <alignment horizontal="center" wrapText="1"/>
    </xf>
    <xf numFmtId="164" fontId="0" fillId="0" borderId="19" xfId="0" applyNumberFormat="1" applyBorder="1" applyProtection="1">
      <protection locked="0"/>
    </xf>
    <xf numFmtId="164" fontId="0" fillId="0" borderId="20" xfId="0" applyNumberFormat="1" applyBorder="1" applyProtection="1">
      <protection locked="0"/>
    </xf>
    <xf numFmtId="0" fontId="0" fillId="0" borderId="3" xfId="0" applyFill="1" applyBorder="1" applyAlignment="1" applyProtection="1">
      <alignment vertical="center"/>
    </xf>
    <xf numFmtId="164" fontId="0" fillId="0" borderId="4" xfId="0" applyNumberFormat="1" applyBorder="1" applyProtection="1"/>
    <xf numFmtId="164" fontId="0" fillId="0" borderId="21" xfId="0" applyNumberFormat="1" applyBorder="1" applyProtection="1"/>
    <xf numFmtId="164" fontId="0" fillId="0" borderId="22" xfId="0" applyNumberFormat="1" applyBorder="1" applyProtection="1"/>
    <xf numFmtId="164" fontId="0" fillId="0" borderId="23" xfId="0" applyNumberFormat="1" applyBorder="1" applyProtection="1"/>
    <xf numFmtId="0" fontId="0" fillId="3" borderId="24" xfId="0" applyFill="1" applyBorder="1" applyAlignment="1" applyProtection="1">
      <alignment horizontal="center" wrapText="1"/>
    </xf>
    <xf numFmtId="0" fontId="0" fillId="3" borderId="25" xfId="0" applyFill="1" applyBorder="1" applyAlignment="1" applyProtection="1">
      <alignment horizontal="center" wrapText="1"/>
    </xf>
    <xf numFmtId="0" fontId="0" fillId="3" borderId="26" xfId="0" applyFill="1" applyBorder="1" applyAlignment="1" applyProtection="1">
      <alignment horizontal="center"/>
    </xf>
    <xf numFmtId="164" fontId="0" fillId="0" borderId="27" xfId="0" applyNumberFormat="1" applyBorder="1" applyProtection="1"/>
    <xf numFmtId="164" fontId="0" fillId="0" borderId="28" xfId="0" applyNumberFormat="1" applyBorder="1" applyProtection="1"/>
    <xf numFmtId="165" fontId="0" fillId="0" borderId="29" xfId="0" applyNumberFormat="1" applyBorder="1" applyProtection="1"/>
    <xf numFmtId="0" fontId="1" fillId="3" borderId="12" xfId="0" applyFont="1" applyFill="1" applyBorder="1" applyAlignment="1" applyProtection="1">
      <protection locked="0"/>
    </xf>
    <xf numFmtId="0" fontId="1" fillId="3" borderId="18" xfId="0" applyFont="1" applyFill="1" applyBorder="1" applyAlignment="1" applyProtection="1">
      <protection locked="0"/>
    </xf>
    <xf numFmtId="0" fontId="4" fillId="2" borderId="30" xfId="0" applyFont="1" applyFill="1" applyBorder="1" applyAlignment="1">
      <alignment horizontal="center" vertical="top"/>
    </xf>
    <xf numFmtId="0" fontId="4" fillId="2" borderId="31" xfId="0" applyFont="1" applyFill="1" applyBorder="1" applyAlignment="1">
      <alignment horizontal="center" vertical="top"/>
    </xf>
    <xf numFmtId="0" fontId="3" fillId="2" borderId="13" xfId="0" applyFont="1" applyFill="1" applyBorder="1" applyAlignment="1">
      <alignment horizontal="left" vertical="top"/>
    </xf>
    <xf numFmtId="0" fontId="3" fillId="2" borderId="15" xfId="0" applyFont="1" applyFill="1" applyBorder="1" applyAlignment="1">
      <alignment horizontal="left" vertical="top"/>
    </xf>
    <xf numFmtId="0" fontId="1" fillId="5" borderId="32" xfId="0" applyFont="1" applyFill="1" applyBorder="1" applyAlignment="1">
      <alignment horizontal="center" vertical="center"/>
    </xf>
    <xf numFmtId="0" fontId="1" fillId="5" borderId="33" xfId="0" applyFont="1" applyFill="1" applyBorder="1" applyAlignment="1">
      <alignment horizontal="center" vertical="center"/>
    </xf>
    <xf numFmtId="0" fontId="2" fillId="4" borderId="34" xfId="0" applyFont="1" applyFill="1" applyBorder="1" applyAlignment="1" applyProtection="1">
      <alignment horizontal="center"/>
    </xf>
    <xf numFmtId="0" fontId="2" fillId="4" borderId="35" xfId="0" applyFont="1" applyFill="1" applyBorder="1" applyAlignment="1" applyProtection="1">
      <alignment horizontal="center"/>
    </xf>
    <xf numFmtId="0" fontId="2" fillId="4" borderId="36" xfId="0" applyFont="1" applyFill="1" applyBorder="1" applyAlignment="1" applyProtection="1">
      <alignment horizontal="center"/>
    </xf>
  </cellXfs>
  <cellStyles count="1">
    <cellStyle name="Normal" xfId="0" builtinId="0"/>
  </cellStyles>
  <dxfs count="901">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rgb="FFFF0000"/>
        </patternFill>
      </fill>
    </dxf>
    <dxf>
      <fill>
        <patternFill>
          <bgColor theme="0" tint="-0.14996795556505021"/>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fgColor rgb="FFFFFF8B"/>
          <bgColor rgb="FFFFFF89"/>
        </patternFill>
      </fill>
    </dxf>
    <dxf>
      <fill>
        <patternFill>
          <fgColor rgb="FFFFFF8B"/>
          <bgColor rgb="FFFFFF89"/>
        </patternFill>
      </fill>
    </dxf>
    <dxf>
      <fill>
        <patternFill>
          <fgColor rgb="FFFFFF8B"/>
          <bgColor rgb="FFFFFF89"/>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rgb="FFFFFFCC"/>
        </patternFill>
      </fill>
    </dxf>
    <dxf>
      <fill>
        <patternFill>
          <bgColor theme="5" tint="0.59996337778862885"/>
        </patternFill>
      </fill>
    </dxf>
    <dxf>
      <fill>
        <patternFill>
          <bgColor theme="3" tint="0.59996337778862885"/>
        </patternFill>
      </fill>
    </dxf>
    <dxf>
      <fill>
        <patternFill>
          <bgColor theme="0" tint="-0.14996795556505021"/>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6" tint="0.59996337778862885"/>
        </patternFill>
      </fill>
    </dxf>
    <dxf>
      <fill>
        <patternFill>
          <bgColor theme="0"/>
        </patternFill>
      </fill>
    </dxf>
    <dxf>
      <fill>
        <patternFill>
          <bgColor rgb="FFFF0000"/>
        </patternFill>
      </fill>
    </dxf>
    <dxf>
      <fill>
        <patternFill>
          <bgColor theme="0" tint="-0.14996795556505021"/>
        </patternFill>
      </fill>
    </dxf>
    <dxf>
      <font>
        <b/>
        <i val="0"/>
      </font>
      <fill>
        <patternFill>
          <bgColor rgb="FFFF0000"/>
        </patternFill>
      </fill>
    </dxf>
    <dxf>
      <fill>
        <patternFill>
          <bgColor theme="6" tint="0.59996337778862885"/>
        </patternFill>
      </fill>
    </dxf>
    <dxf>
      <fill>
        <patternFill>
          <bgColor theme="3" tint="0.59996337778862885"/>
        </patternFill>
      </fill>
    </dxf>
    <dxf>
      <fill>
        <patternFill>
          <bgColor theme="5" tint="0.59996337778862885"/>
        </patternFill>
      </fill>
    </dxf>
    <dxf>
      <fill>
        <patternFill>
          <fgColor rgb="FFFFFF8B"/>
          <bgColor rgb="FFFFFF89"/>
        </patternFill>
      </fill>
    </dxf>
    <dxf>
      <font>
        <b/>
        <i val="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3"/>
  <dimension ref="A1:B8"/>
  <sheetViews>
    <sheetView workbookViewId="0">
      <selection activeCell="B4" sqref="B4"/>
    </sheetView>
  </sheetViews>
  <sheetFormatPr defaultRowHeight="15"/>
  <cols>
    <col min="1" max="1" width="5.140625" customWidth="1"/>
    <col min="2" max="2" width="65.5703125" customWidth="1"/>
  </cols>
  <sheetData>
    <row r="1" spans="1:2" ht="19.5" thickBot="1">
      <c r="A1" s="42" t="s">
        <v>3</v>
      </c>
      <c r="B1" s="43"/>
    </row>
    <row r="2" spans="1:2" ht="17.25" thickTop="1" thickBot="1">
      <c r="A2" s="46" t="s">
        <v>9</v>
      </c>
      <c r="B2" s="47"/>
    </row>
    <row r="3" spans="1:2" ht="15.75" thickTop="1">
      <c r="A3" s="44" t="s">
        <v>4</v>
      </c>
      <c r="B3" s="45"/>
    </row>
    <row r="4" spans="1:2" ht="346.5" customHeight="1">
      <c r="A4" s="21"/>
      <c r="B4" s="23" t="s">
        <v>11</v>
      </c>
    </row>
    <row r="5" spans="1:2">
      <c r="A5" s="44" t="s">
        <v>5</v>
      </c>
      <c r="B5" s="45"/>
    </row>
    <row r="6" spans="1:2" ht="93" customHeight="1">
      <c r="A6" s="21"/>
      <c r="B6" s="23" t="s">
        <v>7</v>
      </c>
    </row>
    <row r="7" spans="1:2">
      <c r="A7" s="44" t="s">
        <v>6</v>
      </c>
      <c r="B7" s="45"/>
    </row>
    <row r="8" spans="1:2" ht="50.25" customHeight="1" thickBot="1">
      <c r="A8" s="22"/>
      <c r="B8" s="24" t="s">
        <v>8</v>
      </c>
    </row>
  </sheetData>
  <mergeCells count="5">
    <mergeCell ref="A1:B1"/>
    <mergeCell ref="A3:B3"/>
    <mergeCell ref="A5:B5"/>
    <mergeCell ref="A7:B7"/>
    <mergeCell ref="A2:B2"/>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pageSetUpPr fitToPage="1"/>
  </sheetPr>
  <dimension ref="A1:Z78"/>
  <sheetViews>
    <sheetView tabSelected="1" topLeftCell="H1" zoomScale="70" zoomScaleNormal="70" workbookViewId="0">
      <selection activeCell="T57" sqref="T57"/>
    </sheetView>
  </sheetViews>
  <sheetFormatPr defaultRowHeight="15"/>
  <cols>
    <col min="1" max="1" width="7.5703125" style="9" customWidth="1"/>
    <col min="2" max="2" width="31.7109375" style="9" customWidth="1"/>
    <col min="3" max="4" width="7.7109375" style="9" customWidth="1"/>
    <col min="5" max="5" width="12.7109375" style="9" customWidth="1"/>
    <col min="6" max="7" width="7.7109375" style="9" customWidth="1"/>
    <col min="8" max="8" width="12.7109375" style="9" customWidth="1"/>
    <col min="9" max="10" width="7.7109375" style="9" customWidth="1"/>
    <col min="11" max="11" width="12.7109375" style="9" customWidth="1"/>
    <col min="12" max="13" width="7.7109375" style="9" customWidth="1"/>
    <col min="14" max="14" width="12.7109375" style="9" customWidth="1"/>
    <col min="15" max="16" width="7.7109375" style="9" customWidth="1"/>
    <col min="17" max="17" width="12.7109375" style="9" customWidth="1"/>
    <col min="18" max="19" width="7.7109375" style="9" customWidth="1"/>
    <col min="20" max="20" width="12.7109375" style="9" customWidth="1"/>
    <col min="21" max="22" width="7.7109375" style="9" customWidth="1"/>
    <col min="23" max="23" width="12.7109375" style="9" customWidth="1"/>
    <col min="24" max="25" width="7.7109375" style="9" customWidth="1"/>
    <col min="26" max="26" width="12.7109375" style="9" customWidth="1"/>
    <col min="27" max="16384" width="9.140625" style="9"/>
  </cols>
  <sheetData>
    <row r="1" spans="1:26" ht="18.75" customHeight="1" thickBot="1">
      <c r="B1" s="19" t="str">
        <f>"Project"</f>
        <v>Project</v>
      </c>
      <c r="C1" s="48" t="str">
        <f>"FY 11"</f>
        <v>FY 11</v>
      </c>
      <c r="D1" s="49"/>
      <c r="E1" s="50"/>
      <c r="F1" s="48" t="str">
        <f>"FY 12"</f>
        <v>FY 12</v>
      </c>
      <c r="G1" s="49"/>
      <c r="H1" s="50"/>
      <c r="I1" s="48" t="str">
        <f>"FY 13"</f>
        <v>FY 13</v>
      </c>
      <c r="J1" s="49"/>
      <c r="K1" s="50"/>
      <c r="L1" s="48" t="str">
        <f>"FY 14"</f>
        <v>FY 14</v>
      </c>
      <c r="M1" s="49"/>
      <c r="N1" s="50"/>
      <c r="O1" s="48" t="str">
        <f>"FY 15"</f>
        <v>FY 15</v>
      </c>
      <c r="P1" s="49"/>
      <c r="Q1" s="50"/>
      <c r="R1" s="48" t="str">
        <f>"FY 16"</f>
        <v>FY 16</v>
      </c>
      <c r="S1" s="49"/>
      <c r="T1" s="50"/>
      <c r="U1" s="48" t="str">
        <f>"FY 17"</f>
        <v>FY 17</v>
      </c>
      <c r="V1" s="49"/>
      <c r="W1" s="50"/>
      <c r="X1" s="48" t="str">
        <f>"FY 18"</f>
        <v>FY 18</v>
      </c>
      <c r="Y1" s="49"/>
      <c r="Z1" s="50"/>
    </row>
    <row r="2" spans="1:26" s="10" customFormat="1" ht="31.5" customHeight="1" thickBot="1">
      <c r="A2" s="4" t="s">
        <v>2</v>
      </c>
      <c r="B2" s="40" t="s">
        <v>12</v>
      </c>
      <c r="C2" s="25" t="str">
        <f>"FTE (ENP)"</f>
        <v>FTE (ENP)</v>
      </c>
      <c r="D2" s="26" t="str">
        <f>"FTE (OTH)"</f>
        <v>FTE (OTH)</v>
      </c>
      <c r="E2" s="16" t="str">
        <f>"Capital"</f>
        <v>Capital</v>
      </c>
      <c r="F2" s="25" t="str">
        <f>"FTE (ENP)"</f>
        <v>FTE (ENP)</v>
      </c>
      <c r="G2" s="26" t="str">
        <f>"FTE (OTH)"</f>
        <v>FTE (OTH)</v>
      </c>
      <c r="H2" s="16" t="str">
        <f>"Capital"</f>
        <v>Capital</v>
      </c>
      <c r="I2" s="25" t="str">
        <f>"FTE (ENP)"</f>
        <v>FTE (ENP)</v>
      </c>
      <c r="J2" s="26" t="str">
        <f>"FTE (OTH)"</f>
        <v>FTE (OTH)</v>
      </c>
      <c r="K2" s="16" t="str">
        <f>"Capital"</f>
        <v>Capital</v>
      </c>
      <c r="L2" s="25" t="str">
        <f>"FTE (ENP)"</f>
        <v>FTE (ENP)</v>
      </c>
      <c r="M2" s="26" t="str">
        <f>"FTE (OTH)"</f>
        <v>FTE (OTH)</v>
      </c>
      <c r="N2" s="16" t="str">
        <f>"Capital"</f>
        <v>Capital</v>
      </c>
      <c r="O2" s="25" t="str">
        <f>"FTE (ENP)"</f>
        <v>FTE (ENP)</v>
      </c>
      <c r="P2" s="26" t="str">
        <f>"FTE (OTH)"</f>
        <v>FTE (OTH)</v>
      </c>
      <c r="Q2" s="16" t="str">
        <f>"Capital"</f>
        <v>Capital</v>
      </c>
      <c r="R2" s="25" t="str">
        <f>"FTE (ENP)"</f>
        <v>FTE (ENP)</v>
      </c>
      <c r="S2" s="26" t="str">
        <f>"FTE (OTH)"</f>
        <v>FTE (OTH)</v>
      </c>
      <c r="T2" s="16" t="str">
        <f>"Capital"</f>
        <v>Capital</v>
      </c>
      <c r="U2" s="25" t="str">
        <f>"FTE (ENP)"</f>
        <v>FTE (ENP)</v>
      </c>
      <c r="V2" s="26" t="str">
        <f>"FTE (OTH)"</f>
        <v>FTE (OTH)</v>
      </c>
      <c r="W2" s="16" t="str">
        <f>"Capital"</f>
        <v>Capital</v>
      </c>
      <c r="X2" s="25" t="str">
        <f>"FTE (ENP)"</f>
        <v>FTE (ENP)</v>
      </c>
      <c r="Y2" s="26" t="str">
        <f>"FTE (OTH)"</f>
        <v>FTE (OTH)</v>
      </c>
      <c r="Z2" s="16" t="str">
        <f>"Capital"</f>
        <v>Capital</v>
      </c>
    </row>
    <row r="3" spans="1:26">
      <c r="A3" s="11"/>
      <c r="B3" s="13" t="str">
        <f>"Research &amp; Development"</f>
        <v>Research &amp; Development</v>
      </c>
      <c r="C3" s="5"/>
      <c r="D3" s="27"/>
      <c r="E3" s="6"/>
      <c r="F3" s="5"/>
      <c r="G3" s="27"/>
      <c r="H3" s="6"/>
      <c r="I3" s="5">
        <v>0.2</v>
      </c>
      <c r="J3" s="27"/>
      <c r="K3" s="6">
        <v>20000</v>
      </c>
      <c r="L3" s="5">
        <v>0.2</v>
      </c>
      <c r="M3" s="27">
        <v>0.1</v>
      </c>
      <c r="N3" s="6">
        <v>10000</v>
      </c>
      <c r="O3" s="5"/>
      <c r="P3" s="27"/>
      <c r="Q3" s="6"/>
      <c r="R3" s="5"/>
      <c r="S3" s="27"/>
      <c r="T3" s="6"/>
      <c r="U3" s="5"/>
      <c r="V3" s="27"/>
      <c r="W3" s="6"/>
      <c r="X3" s="5"/>
      <c r="Y3" s="27"/>
      <c r="Z3" s="6"/>
    </row>
    <row r="4" spans="1:26">
      <c r="A4" s="11"/>
      <c r="B4" s="14" t="str">
        <f>"Engineering &amp; Design"</f>
        <v>Engineering &amp; Design</v>
      </c>
      <c r="C4" s="7"/>
      <c r="D4" s="28"/>
      <c r="E4" s="8"/>
      <c r="F4" s="7"/>
      <c r="G4" s="28"/>
      <c r="H4" s="8"/>
      <c r="I4" s="7"/>
      <c r="J4" s="28"/>
      <c r="K4" s="8"/>
      <c r="L4" s="7">
        <v>0.2</v>
      </c>
      <c r="M4" s="28">
        <v>0.1</v>
      </c>
      <c r="N4" s="8">
        <v>10000</v>
      </c>
      <c r="O4" s="7">
        <v>0.3</v>
      </c>
      <c r="P4" s="28">
        <v>0.1</v>
      </c>
      <c r="Q4" s="8"/>
      <c r="R4" s="7"/>
      <c r="S4" s="28"/>
      <c r="T4" s="8"/>
      <c r="U4" s="7"/>
      <c r="V4" s="28"/>
      <c r="W4" s="8"/>
      <c r="X4" s="7"/>
      <c r="Y4" s="28"/>
      <c r="Z4" s="8"/>
    </row>
    <row r="5" spans="1:26">
      <c r="A5" s="11"/>
      <c r="B5" s="14" t="str">
        <f>"Construction"</f>
        <v>Construction</v>
      </c>
      <c r="C5" s="7"/>
      <c r="D5" s="28"/>
      <c r="E5" s="8"/>
      <c r="F5" s="7"/>
      <c r="G5" s="28"/>
      <c r="H5" s="8"/>
      <c r="I5" s="7"/>
      <c r="J5" s="28"/>
      <c r="K5" s="8"/>
      <c r="L5" s="7"/>
      <c r="M5" s="28"/>
      <c r="N5" s="8"/>
      <c r="O5" s="7">
        <v>0.3</v>
      </c>
      <c r="P5" s="28">
        <v>0.1</v>
      </c>
      <c r="Q5" s="8">
        <v>350000</v>
      </c>
      <c r="R5" s="7">
        <v>1</v>
      </c>
      <c r="S5" s="28">
        <v>0.1</v>
      </c>
      <c r="T5" s="8">
        <v>350000</v>
      </c>
      <c r="U5" s="7"/>
      <c r="V5" s="28"/>
      <c r="W5" s="8"/>
      <c r="X5" s="7"/>
      <c r="Y5" s="28"/>
      <c r="Z5" s="8"/>
    </row>
    <row r="6" spans="1:26">
      <c r="A6" s="11"/>
      <c r="B6" s="14" t="s">
        <v>10</v>
      </c>
      <c r="C6" s="7"/>
      <c r="D6" s="28"/>
      <c r="E6" s="8"/>
      <c r="F6" s="7"/>
      <c r="G6" s="28"/>
      <c r="H6" s="8"/>
      <c r="I6" s="7"/>
      <c r="J6" s="28"/>
      <c r="K6" s="8"/>
      <c r="L6" s="7"/>
      <c r="M6" s="28"/>
      <c r="N6" s="8"/>
      <c r="O6" s="7">
        <v>0.4</v>
      </c>
      <c r="P6" s="28">
        <v>0.1</v>
      </c>
      <c r="Q6" s="8">
        <v>20000</v>
      </c>
      <c r="R6" s="7">
        <v>0.4</v>
      </c>
      <c r="S6" s="28">
        <v>0.1</v>
      </c>
      <c r="T6" s="8">
        <v>20000</v>
      </c>
      <c r="U6" s="7"/>
      <c r="V6" s="28"/>
      <c r="W6" s="8"/>
      <c r="X6" s="7"/>
      <c r="Y6" s="28"/>
      <c r="Z6" s="8"/>
    </row>
    <row r="7" spans="1:26" ht="15.75" thickBot="1">
      <c r="A7" s="11"/>
      <c r="B7" s="14" t="str">
        <f>"Operations"</f>
        <v>Operations</v>
      </c>
      <c r="C7" s="7"/>
      <c r="D7" s="28"/>
      <c r="E7" s="8"/>
      <c r="F7" s="7"/>
      <c r="G7" s="28"/>
      <c r="H7" s="8"/>
      <c r="I7" s="7"/>
      <c r="J7" s="28"/>
      <c r="K7" s="8"/>
      <c r="L7" s="7"/>
      <c r="M7" s="28"/>
      <c r="N7" s="8"/>
      <c r="O7" s="7"/>
      <c r="P7" s="28"/>
      <c r="Q7" s="8"/>
      <c r="R7" s="7">
        <v>1</v>
      </c>
      <c r="S7" s="28">
        <v>0</v>
      </c>
      <c r="T7" s="8"/>
      <c r="U7" s="7">
        <v>0.5</v>
      </c>
      <c r="V7" s="28"/>
      <c r="W7" s="8"/>
      <c r="X7" s="7">
        <v>0.5</v>
      </c>
      <c r="Y7" s="28"/>
      <c r="Z7" s="8"/>
    </row>
    <row r="8" spans="1:26" ht="16.5" thickTop="1" thickBot="1">
      <c r="A8" s="12"/>
      <c r="B8" s="15" t="str">
        <f>"Total"</f>
        <v>Total</v>
      </c>
      <c r="C8" s="37">
        <f t="shared" ref="C8:Z8" si="0">SUM(C3:C7)</f>
        <v>0</v>
      </c>
      <c r="D8" s="38">
        <f t="shared" si="0"/>
        <v>0</v>
      </c>
      <c r="E8" s="39">
        <f t="shared" si="0"/>
        <v>0</v>
      </c>
      <c r="F8" s="37">
        <f t="shared" si="0"/>
        <v>0</v>
      </c>
      <c r="G8" s="38">
        <f t="shared" si="0"/>
        <v>0</v>
      </c>
      <c r="H8" s="39">
        <f t="shared" si="0"/>
        <v>0</v>
      </c>
      <c r="I8" s="37">
        <f t="shared" si="0"/>
        <v>0.2</v>
      </c>
      <c r="J8" s="38"/>
      <c r="K8" s="39">
        <f t="shared" si="0"/>
        <v>20000</v>
      </c>
      <c r="L8" s="37">
        <f t="shared" si="0"/>
        <v>0.4</v>
      </c>
      <c r="M8" s="38">
        <f t="shared" si="0"/>
        <v>0.2</v>
      </c>
      <c r="N8" s="39">
        <f t="shared" si="0"/>
        <v>20000</v>
      </c>
      <c r="O8" s="37">
        <f t="shared" si="0"/>
        <v>1</v>
      </c>
      <c r="P8" s="38">
        <f t="shared" si="0"/>
        <v>0.30000000000000004</v>
      </c>
      <c r="Q8" s="39">
        <f t="shared" si="0"/>
        <v>370000</v>
      </c>
      <c r="R8" s="37">
        <f t="shared" si="0"/>
        <v>2.4</v>
      </c>
      <c r="S8" s="38">
        <f t="shared" si="0"/>
        <v>0.2</v>
      </c>
      <c r="T8" s="39">
        <f t="shared" si="0"/>
        <v>370000</v>
      </c>
      <c r="U8" s="37">
        <f t="shared" si="0"/>
        <v>0.5</v>
      </c>
      <c r="V8" s="38"/>
      <c r="W8" s="39">
        <f t="shared" si="0"/>
        <v>0</v>
      </c>
      <c r="X8" s="37">
        <f t="shared" si="0"/>
        <v>0.5</v>
      </c>
      <c r="Y8" s="38"/>
      <c r="Z8" s="39">
        <f t="shared" si="0"/>
        <v>0</v>
      </c>
    </row>
    <row r="9" spans="1:26" s="10" customFormat="1" ht="30.75" thickBot="1">
      <c r="A9" s="4" t="s">
        <v>2</v>
      </c>
      <c r="B9" s="41" t="s">
        <v>13</v>
      </c>
      <c r="C9" s="25" t="str">
        <f>"FTE (ENP)"</f>
        <v>FTE (ENP)</v>
      </c>
      <c r="D9" s="26" t="str">
        <f>"FTE (OTH)"</f>
        <v>FTE (OTH)</v>
      </c>
      <c r="E9" s="16" t="str">
        <f>"Capital"</f>
        <v>Capital</v>
      </c>
      <c r="F9" s="25" t="str">
        <f>"FTE (ENP)"</f>
        <v>FTE (ENP)</v>
      </c>
      <c r="G9" s="26" t="str">
        <f>"FTE (OTH)"</f>
        <v>FTE (OTH)</v>
      </c>
      <c r="H9" s="16" t="str">
        <f>"Capital"</f>
        <v>Capital</v>
      </c>
      <c r="I9" s="25" t="str">
        <f>"FTE (ENP)"</f>
        <v>FTE (ENP)</v>
      </c>
      <c r="J9" s="26" t="str">
        <f>"FTE (OTH)"</f>
        <v>FTE (OTH)</v>
      </c>
      <c r="K9" s="16" t="str">
        <f>"Capital"</f>
        <v>Capital</v>
      </c>
      <c r="L9" s="25" t="str">
        <f>"FTE (ENP)"</f>
        <v>FTE (ENP)</v>
      </c>
      <c r="M9" s="26" t="str">
        <f>"FTE (OTH)"</f>
        <v>FTE (OTH)</v>
      </c>
      <c r="N9" s="16" t="str">
        <f>"Capital"</f>
        <v>Capital</v>
      </c>
      <c r="O9" s="25" t="str">
        <f>"FTE (ENP)"</f>
        <v>FTE (ENP)</v>
      </c>
      <c r="P9" s="26" t="str">
        <f>"FTE (OTH)"</f>
        <v>FTE (OTH)</v>
      </c>
      <c r="Q9" s="16" t="str">
        <f>"Capital"</f>
        <v>Capital</v>
      </c>
      <c r="R9" s="25" t="str">
        <f>"FTE (ENP)"</f>
        <v>FTE (ENP)</v>
      </c>
      <c r="S9" s="26" t="str">
        <f>"FTE (OTH)"</f>
        <v>FTE (OTH)</v>
      </c>
      <c r="T9" s="16" t="str">
        <f>"Capital"</f>
        <v>Capital</v>
      </c>
      <c r="U9" s="25" t="str">
        <f>"FTE (ENP)"</f>
        <v>FTE (ENP)</v>
      </c>
      <c r="V9" s="26" t="str">
        <f>"FTE (OTH)"</f>
        <v>FTE (OTH)</v>
      </c>
      <c r="W9" s="16" t="str">
        <f>"Capital"</f>
        <v>Capital</v>
      </c>
      <c r="X9" s="25" t="str">
        <f>"FTE (ENP)"</f>
        <v>FTE (ENP)</v>
      </c>
      <c r="Y9" s="26" t="str">
        <f>"FTE (OTH)"</f>
        <v>FTE (OTH)</v>
      </c>
      <c r="Z9" s="16" t="str">
        <f>"Capital"</f>
        <v>Capital</v>
      </c>
    </row>
    <row r="10" spans="1:26">
      <c r="A10" s="11"/>
      <c r="B10" s="13" t="str">
        <f>"Research &amp; Development"</f>
        <v>Research &amp; Development</v>
      </c>
      <c r="C10" s="5"/>
      <c r="D10" s="27"/>
      <c r="E10" s="6"/>
      <c r="F10" s="5">
        <v>0.2</v>
      </c>
      <c r="G10" s="27">
        <v>1</v>
      </c>
      <c r="H10" s="6">
        <v>20000</v>
      </c>
      <c r="I10" s="5">
        <v>1</v>
      </c>
      <c r="J10" s="27">
        <v>1</v>
      </c>
      <c r="K10" s="6">
        <v>50000</v>
      </c>
      <c r="L10" s="5"/>
      <c r="M10" s="27"/>
      <c r="N10" s="6"/>
      <c r="O10" s="5"/>
      <c r="P10" s="27"/>
      <c r="Q10" s="6"/>
      <c r="R10" s="5"/>
      <c r="S10" s="27"/>
      <c r="T10" s="6"/>
      <c r="U10" s="5"/>
      <c r="V10" s="27"/>
      <c r="W10" s="6"/>
      <c r="X10" s="5"/>
      <c r="Y10" s="27"/>
      <c r="Z10" s="6"/>
    </row>
    <row r="11" spans="1:26">
      <c r="A11" s="11"/>
      <c r="B11" s="14" t="str">
        <f>"Engineering &amp; Design"</f>
        <v>Engineering &amp; Design</v>
      </c>
      <c r="C11" s="7"/>
      <c r="D11" s="28"/>
      <c r="E11" s="8"/>
      <c r="F11" s="7">
        <v>0.1</v>
      </c>
      <c r="G11" s="28"/>
      <c r="H11" s="8"/>
      <c r="I11" s="7">
        <v>1</v>
      </c>
      <c r="J11" s="28">
        <v>1</v>
      </c>
      <c r="K11" s="8">
        <v>50000</v>
      </c>
      <c r="L11" s="7">
        <v>2</v>
      </c>
      <c r="M11" s="28">
        <v>2</v>
      </c>
      <c r="N11" s="8">
        <v>50000</v>
      </c>
      <c r="O11" s="7">
        <v>2</v>
      </c>
      <c r="P11" s="28">
        <v>2</v>
      </c>
      <c r="Q11" s="8"/>
      <c r="R11" s="7"/>
      <c r="S11" s="28"/>
      <c r="T11" s="8"/>
      <c r="U11" s="7"/>
      <c r="V11" s="28"/>
      <c r="W11" s="8"/>
      <c r="X11" s="7"/>
      <c r="Y11" s="28"/>
      <c r="Z11" s="8"/>
    </row>
    <row r="12" spans="1:26">
      <c r="A12" s="11"/>
      <c r="B12" s="14" t="s">
        <v>17</v>
      </c>
      <c r="C12" s="7"/>
      <c r="D12" s="28"/>
      <c r="E12" s="8"/>
      <c r="F12" s="7"/>
      <c r="G12" s="28"/>
      <c r="H12" s="8"/>
      <c r="I12" s="7"/>
      <c r="J12" s="28"/>
      <c r="K12" s="8"/>
      <c r="L12" s="7"/>
      <c r="M12" s="28"/>
      <c r="N12" s="8"/>
      <c r="O12" s="7">
        <v>2</v>
      </c>
      <c r="P12" s="28">
        <v>2</v>
      </c>
      <c r="Q12" s="8">
        <v>400000</v>
      </c>
      <c r="R12" s="7">
        <v>2</v>
      </c>
      <c r="S12" s="28">
        <v>2</v>
      </c>
      <c r="T12" s="8">
        <v>1600000</v>
      </c>
      <c r="U12" s="7">
        <v>3</v>
      </c>
      <c r="V12" s="28">
        <v>3</v>
      </c>
      <c r="W12" s="8">
        <v>500000</v>
      </c>
      <c r="X12" s="7"/>
      <c r="Y12" s="28"/>
      <c r="Z12" s="8"/>
    </row>
    <row r="13" spans="1:26">
      <c r="A13" s="11"/>
      <c r="B13" s="14" t="s">
        <v>10</v>
      </c>
      <c r="C13" s="7"/>
      <c r="D13" s="28"/>
      <c r="E13" s="8"/>
      <c r="F13" s="7"/>
      <c r="G13" s="28"/>
      <c r="H13" s="8"/>
      <c r="I13" s="7"/>
      <c r="J13" s="28"/>
      <c r="K13" s="8"/>
      <c r="L13" s="7"/>
      <c r="M13" s="28"/>
      <c r="N13" s="8"/>
      <c r="O13" s="7"/>
      <c r="P13" s="28"/>
      <c r="Q13" s="8"/>
      <c r="R13" s="7"/>
      <c r="S13" s="28"/>
      <c r="T13" s="8"/>
      <c r="U13" s="7">
        <v>1</v>
      </c>
      <c r="V13" s="28">
        <v>1</v>
      </c>
      <c r="W13" s="8">
        <v>20000</v>
      </c>
      <c r="X13" s="7"/>
      <c r="Y13" s="28"/>
      <c r="Z13" s="8"/>
    </row>
    <row r="14" spans="1:26" ht="15.75" thickBot="1">
      <c r="A14" s="11"/>
      <c r="B14" s="14" t="str">
        <f>"Operations"</f>
        <v>Operations</v>
      </c>
      <c r="C14" s="7"/>
      <c r="D14" s="28"/>
      <c r="E14" s="8"/>
      <c r="F14" s="7"/>
      <c r="G14" s="28"/>
      <c r="H14" s="8"/>
      <c r="I14" s="7"/>
      <c r="J14" s="28"/>
      <c r="K14" s="8"/>
      <c r="L14" s="7"/>
      <c r="M14" s="28"/>
      <c r="N14" s="8"/>
      <c r="O14" s="7"/>
      <c r="P14" s="28"/>
      <c r="Q14" s="8"/>
      <c r="R14" s="7"/>
      <c r="S14" s="28"/>
      <c r="T14" s="8"/>
      <c r="U14" s="7">
        <v>1</v>
      </c>
      <c r="V14" s="28"/>
      <c r="W14" s="8">
        <v>20000</v>
      </c>
      <c r="X14" s="7">
        <v>1</v>
      </c>
      <c r="Y14" s="28"/>
      <c r="Z14" s="8">
        <v>20000</v>
      </c>
    </row>
    <row r="15" spans="1:26" ht="16.5" thickTop="1" thickBot="1">
      <c r="A15" s="12"/>
      <c r="B15" s="15" t="str">
        <f>"Total"</f>
        <v>Total</v>
      </c>
      <c r="C15" s="37">
        <f t="shared" ref="C15:Z15" si="1">SUM(C10:C14)</f>
        <v>0</v>
      </c>
      <c r="D15" s="38">
        <f t="shared" si="1"/>
        <v>0</v>
      </c>
      <c r="E15" s="39">
        <f t="shared" si="1"/>
        <v>0</v>
      </c>
      <c r="F15" s="37">
        <f t="shared" si="1"/>
        <v>0.30000000000000004</v>
      </c>
      <c r="G15" s="38">
        <f t="shared" si="1"/>
        <v>1</v>
      </c>
      <c r="H15" s="39">
        <f t="shared" si="1"/>
        <v>20000</v>
      </c>
      <c r="I15" s="37">
        <f t="shared" si="1"/>
        <v>2</v>
      </c>
      <c r="J15" s="38">
        <f t="shared" si="1"/>
        <v>2</v>
      </c>
      <c r="K15" s="39">
        <f t="shared" si="1"/>
        <v>100000</v>
      </c>
      <c r="L15" s="37">
        <f t="shared" si="1"/>
        <v>2</v>
      </c>
      <c r="M15" s="38">
        <f t="shared" si="1"/>
        <v>2</v>
      </c>
      <c r="N15" s="39">
        <f t="shared" si="1"/>
        <v>50000</v>
      </c>
      <c r="O15" s="37">
        <f t="shared" si="1"/>
        <v>4</v>
      </c>
      <c r="P15" s="38">
        <f t="shared" si="1"/>
        <v>4</v>
      </c>
      <c r="Q15" s="39">
        <f t="shared" si="1"/>
        <v>400000</v>
      </c>
      <c r="R15" s="37">
        <f t="shared" si="1"/>
        <v>2</v>
      </c>
      <c r="S15" s="38">
        <f t="shared" si="1"/>
        <v>2</v>
      </c>
      <c r="T15" s="39">
        <f t="shared" si="1"/>
        <v>1600000</v>
      </c>
      <c r="U15" s="37">
        <f t="shared" si="1"/>
        <v>5</v>
      </c>
      <c r="V15" s="38">
        <f t="shared" si="1"/>
        <v>4</v>
      </c>
      <c r="W15" s="39">
        <f t="shared" si="1"/>
        <v>540000</v>
      </c>
      <c r="X15" s="37">
        <f t="shared" si="1"/>
        <v>1</v>
      </c>
      <c r="Y15" s="38">
        <f t="shared" si="1"/>
        <v>0</v>
      </c>
      <c r="Z15" s="39">
        <f t="shared" si="1"/>
        <v>20000</v>
      </c>
    </row>
    <row r="16" spans="1:26" s="10" customFormat="1" ht="30.75" thickBot="1">
      <c r="A16" s="4" t="s">
        <v>2</v>
      </c>
      <c r="B16" s="41" t="s">
        <v>14</v>
      </c>
      <c r="C16" s="25" t="str">
        <f>"FTE (ENP)"</f>
        <v>FTE (ENP)</v>
      </c>
      <c r="D16" s="26" t="str">
        <f>"FTE (OTH)"</f>
        <v>FTE (OTH)</v>
      </c>
      <c r="E16" s="16" t="str">
        <f>"Capital"</f>
        <v>Capital</v>
      </c>
      <c r="F16" s="25" t="str">
        <f>"FTE (ENP)"</f>
        <v>FTE (ENP)</v>
      </c>
      <c r="G16" s="26" t="str">
        <f>"FTE (OTH)"</f>
        <v>FTE (OTH)</v>
      </c>
      <c r="H16" s="16" t="str">
        <f>"Capital"</f>
        <v>Capital</v>
      </c>
      <c r="I16" s="25" t="str">
        <f>"FTE (ENP)"</f>
        <v>FTE (ENP)</v>
      </c>
      <c r="J16" s="26" t="str">
        <f>"FTE (OTH)"</f>
        <v>FTE (OTH)</v>
      </c>
      <c r="K16" s="16" t="str">
        <f>"Capital"</f>
        <v>Capital</v>
      </c>
      <c r="L16" s="25" t="str">
        <f>"FTE (ENP)"</f>
        <v>FTE (ENP)</v>
      </c>
      <c r="M16" s="26" t="str">
        <f>"FTE (OTH)"</f>
        <v>FTE (OTH)</v>
      </c>
      <c r="N16" s="16" t="str">
        <f>"Capital"</f>
        <v>Capital</v>
      </c>
      <c r="O16" s="25" t="str">
        <f>"FTE (ENP)"</f>
        <v>FTE (ENP)</v>
      </c>
      <c r="P16" s="26" t="str">
        <f>"FTE (OTH)"</f>
        <v>FTE (OTH)</v>
      </c>
      <c r="Q16" s="16" t="str">
        <f>"Capital"</f>
        <v>Capital</v>
      </c>
      <c r="R16" s="25" t="str">
        <f>"FTE (ENP)"</f>
        <v>FTE (ENP)</v>
      </c>
      <c r="S16" s="26" t="str">
        <f>"FTE (OTH)"</f>
        <v>FTE (OTH)</v>
      </c>
      <c r="T16" s="16" t="str">
        <f>"Capital"</f>
        <v>Capital</v>
      </c>
      <c r="U16" s="25" t="str">
        <f>"FTE (ENP)"</f>
        <v>FTE (ENP)</v>
      </c>
      <c r="V16" s="26" t="str">
        <f>"FTE (OTH)"</f>
        <v>FTE (OTH)</v>
      </c>
      <c r="W16" s="16" t="str">
        <f>"Capital"</f>
        <v>Capital</v>
      </c>
      <c r="X16" s="25" t="str">
        <f>"FTE (ENP)"</f>
        <v>FTE (ENP)</v>
      </c>
      <c r="Y16" s="26" t="str">
        <f>"FTE (OTH)"</f>
        <v>FTE (OTH)</v>
      </c>
      <c r="Z16" s="16" t="str">
        <f>"Capital"</f>
        <v>Capital</v>
      </c>
    </row>
    <row r="17" spans="1:26">
      <c r="A17" s="11"/>
      <c r="B17" s="13" t="str">
        <f>"Research &amp; Development"</f>
        <v>Research &amp; Development</v>
      </c>
      <c r="C17" s="5"/>
      <c r="D17" s="27"/>
      <c r="E17" s="6"/>
      <c r="F17" s="5">
        <v>0.1</v>
      </c>
      <c r="G17" s="27"/>
      <c r="H17" s="6"/>
      <c r="I17" s="5">
        <v>0.1</v>
      </c>
      <c r="J17" s="27"/>
      <c r="K17" s="6"/>
      <c r="L17" s="5"/>
      <c r="M17" s="27"/>
      <c r="N17" s="6"/>
      <c r="O17" s="5"/>
      <c r="P17" s="27"/>
      <c r="Q17" s="6"/>
      <c r="R17" s="5"/>
      <c r="S17" s="27"/>
      <c r="T17" s="6"/>
      <c r="U17" s="5"/>
      <c r="V17" s="27"/>
      <c r="W17" s="6"/>
      <c r="X17" s="5"/>
      <c r="Y17" s="27"/>
      <c r="Z17" s="6"/>
    </row>
    <row r="18" spans="1:26">
      <c r="A18" s="11"/>
      <c r="B18" s="14" t="str">
        <f>"Engineering &amp; Design"</f>
        <v>Engineering &amp; Design</v>
      </c>
      <c r="C18" s="7"/>
      <c r="D18" s="28"/>
      <c r="E18" s="8"/>
      <c r="F18" s="7"/>
      <c r="G18" s="28"/>
      <c r="H18" s="8"/>
      <c r="I18" s="7">
        <v>0.3</v>
      </c>
      <c r="J18" s="28"/>
      <c r="K18" s="8"/>
      <c r="L18" s="7"/>
      <c r="M18" s="28"/>
      <c r="N18" s="8"/>
      <c r="O18" s="7"/>
      <c r="P18" s="28"/>
      <c r="Q18" s="8"/>
      <c r="R18" s="7"/>
      <c r="S18" s="28"/>
      <c r="T18" s="8"/>
      <c r="U18" s="7"/>
      <c r="V18" s="28"/>
      <c r="W18" s="8"/>
      <c r="X18" s="7"/>
      <c r="Y18" s="28"/>
      <c r="Z18" s="8"/>
    </row>
    <row r="19" spans="1:26">
      <c r="A19" s="11"/>
      <c r="B19" s="14" t="str">
        <f>"Construction"</f>
        <v>Construction</v>
      </c>
      <c r="C19" s="7"/>
      <c r="D19" s="28"/>
      <c r="E19" s="8"/>
      <c r="F19" s="7"/>
      <c r="G19" s="28"/>
      <c r="H19" s="8"/>
      <c r="I19" s="7"/>
      <c r="J19" s="28"/>
      <c r="K19" s="8"/>
      <c r="L19" s="7">
        <v>0.3</v>
      </c>
      <c r="M19" s="28"/>
      <c r="N19" s="8">
        <v>70000</v>
      </c>
      <c r="O19" s="7"/>
      <c r="P19" s="28"/>
      <c r="Q19" s="8"/>
      <c r="R19" s="7"/>
      <c r="S19" s="28"/>
      <c r="T19" s="8"/>
      <c r="U19" s="7"/>
      <c r="V19" s="28"/>
      <c r="W19" s="8"/>
      <c r="X19" s="7"/>
      <c r="Y19" s="28"/>
      <c r="Z19" s="8"/>
    </row>
    <row r="20" spans="1:26">
      <c r="A20" s="11"/>
      <c r="B20" s="14" t="s">
        <v>10</v>
      </c>
      <c r="C20" s="7"/>
      <c r="D20" s="28"/>
      <c r="E20" s="8"/>
      <c r="F20" s="7"/>
      <c r="G20" s="28"/>
      <c r="H20" s="8"/>
      <c r="I20" s="7"/>
      <c r="J20" s="28"/>
      <c r="K20" s="8"/>
      <c r="L20" s="7"/>
      <c r="M20" s="28"/>
      <c r="N20" s="8"/>
      <c r="O20" s="7"/>
      <c r="P20" s="28"/>
      <c r="Q20" s="8"/>
      <c r="R20" s="7"/>
      <c r="S20" s="28"/>
      <c r="T20" s="8"/>
      <c r="U20" s="7"/>
      <c r="V20" s="28"/>
      <c r="W20" s="8"/>
      <c r="X20" s="7"/>
      <c r="Y20" s="28"/>
      <c r="Z20" s="8"/>
    </row>
    <row r="21" spans="1:26" ht="15.75" thickBot="1">
      <c r="A21" s="11"/>
      <c r="B21" s="14" t="str">
        <f>"Operations"</f>
        <v>Operations</v>
      </c>
      <c r="C21" s="7"/>
      <c r="D21" s="28"/>
      <c r="E21" s="8"/>
      <c r="F21" s="7"/>
      <c r="G21" s="28"/>
      <c r="H21" s="8"/>
      <c r="I21" s="7"/>
      <c r="J21" s="28"/>
      <c r="K21" s="8"/>
      <c r="L21" s="7"/>
      <c r="M21" s="28"/>
      <c r="N21" s="8"/>
      <c r="O21" s="7"/>
      <c r="P21" s="28"/>
      <c r="Q21" s="8"/>
      <c r="R21" s="7"/>
      <c r="S21" s="28"/>
      <c r="T21" s="8"/>
      <c r="U21" s="7"/>
      <c r="V21" s="28"/>
      <c r="W21" s="8"/>
      <c r="X21" s="7"/>
      <c r="Y21" s="28"/>
      <c r="Z21" s="8"/>
    </row>
    <row r="22" spans="1:26" ht="16.5" thickTop="1" thickBot="1">
      <c r="A22" s="12"/>
      <c r="B22" s="15" t="str">
        <f>"Total"</f>
        <v>Total</v>
      </c>
      <c r="C22" s="37">
        <f>SUM(C17:C21)</f>
        <v>0</v>
      </c>
      <c r="D22" s="38">
        <f>SUM(D17:D21)</f>
        <v>0</v>
      </c>
      <c r="E22" s="39">
        <f>SUM(E17:E21)</f>
        <v>0</v>
      </c>
      <c r="F22" s="37">
        <f t="shared" ref="F22:Z22" si="2">SUM(F17:F21)</f>
        <v>0.1</v>
      </c>
      <c r="G22" s="38">
        <f t="shared" si="2"/>
        <v>0</v>
      </c>
      <c r="H22" s="39">
        <f t="shared" si="2"/>
        <v>0</v>
      </c>
      <c r="I22" s="37">
        <f t="shared" si="2"/>
        <v>0.4</v>
      </c>
      <c r="J22" s="38">
        <f t="shared" si="2"/>
        <v>0</v>
      </c>
      <c r="K22" s="39">
        <f t="shared" si="2"/>
        <v>0</v>
      </c>
      <c r="L22" s="37">
        <f t="shared" si="2"/>
        <v>0.3</v>
      </c>
      <c r="M22" s="38">
        <f t="shared" si="2"/>
        <v>0</v>
      </c>
      <c r="N22" s="39">
        <f t="shared" si="2"/>
        <v>70000</v>
      </c>
      <c r="O22" s="37">
        <f t="shared" si="2"/>
        <v>0</v>
      </c>
      <c r="P22" s="38">
        <f t="shared" si="2"/>
        <v>0</v>
      </c>
      <c r="Q22" s="39">
        <f t="shared" si="2"/>
        <v>0</v>
      </c>
      <c r="R22" s="37">
        <f t="shared" si="2"/>
        <v>0</v>
      </c>
      <c r="S22" s="38">
        <f t="shared" si="2"/>
        <v>0</v>
      </c>
      <c r="T22" s="39">
        <f t="shared" si="2"/>
        <v>0</v>
      </c>
      <c r="U22" s="37">
        <f t="shared" si="2"/>
        <v>0</v>
      </c>
      <c r="V22" s="38">
        <f t="shared" si="2"/>
        <v>0</v>
      </c>
      <c r="W22" s="39">
        <f t="shared" si="2"/>
        <v>0</v>
      </c>
      <c r="X22" s="37">
        <f t="shared" si="2"/>
        <v>0</v>
      </c>
      <c r="Y22" s="38">
        <f t="shared" si="2"/>
        <v>0</v>
      </c>
      <c r="Z22" s="39">
        <f t="shared" si="2"/>
        <v>0</v>
      </c>
    </row>
    <row r="23" spans="1:26" s="10" customFormat="1" ht="30.75" thickBot="1">
      <c r="A23" s="4" t="s">
        <v>2</v>
      </c>
      <c r="B23" s="41" t="s">
        <v>15</v>
      </c>
      <c r="C23" s="34" t="str">
        <f>"FTE (ENP)"</f>
        <v>FTE (ENP)</v>
      </c>
      <c r="D23" s="35" t="str">
        <f>"FTE (OTH)"</f>
        <v>FTE (OTH)</v>
      </c>
      <c r="E23" s="36" t="str">
        <f>"Capital"</f>
        <v>Capital</v>
      </c>
      <c r="F23" s="25" t="str">
        <f>"FTE (ENP)"</f>
        <v>FTE (ENP)</v>
      </c>
      <c r="G23" s="26" t="str">
        <f>"FTE (OTH)"</f>
        <v>FTE (OTH)</v>
      </c>
      <c r="H23" s="16" t="str">
        <f>"Capital"</f>
        <v>Capital</v>
      </c>
      <c r="I23" s="25" t="str">
        <f>"FTE (ENP)"</f>
        <v>FTE (ENP)</v>
      </c>
      <c r="J23" s="26" t="str">
        <f>"FTE (OTH)"</f>
        <v>FTE (OTH)</v>
      </c>
      <c r="K23" s="16" t="str">
        <f>"Capital"</f>
        <v>Capital</v>
      </c>
      <c r="L23" s="25" t="str">
        <f>"FTE (ENP)"</f>
        <v>FTE (ENP)</v>
      </c>
      <c r="M23" s="26" t="str">
        <f>"FTE (OTH)"</f>
        <v>FTE (OTH)</v>
      </c>
      <c r="N23" s="16" t="str">
        <f>"Capital"</f>
        <v>Capital</v>
      </c>
      <c r="O23" s="25" t="str">
        <f>"FTE (ENP)"</f>
        <v>FTE (ENP)</v>
      </c>
      <c r="P23" s="26" t="str">
        <f>"FTE (OTH)"</f>
        <v>FTE (OTH)</v>
      </c>
      <c r="Q23" s="16" t="str">
        <f>"Capital"</f>
        <v>Capital</v>
      </c>
      <c r="R23" s="25" t="str">
        <f>"FTE (ENP)"</f>
        <v>FTE (ENP)</v>
      </c>
      <c r="S23" s="26" t="str">
        <f>"FTE (OTH)"</f>
        <v>FTE (OTH)</v>
      </c>
      <c r="T23" s="16" t="str">
        <f>"Capital"</f>
        <v>Capital</v>
      </c>
      <c r="U23" s="25" t="str">
        <f>"FTE (ENP)"</f>
        <v>FTE (ENP)</v>
      </c>
      <c r="V23" s="26" t="str">
        <f>"FTE (OTH)"</f>
        <v>FTE (OTH)</v>
      </c>
      <c r="W23" s="16" t="str">
        <f>"Capital"</f>
        <v>Capital</v>
      </c>
      <c r="X23" s="25" t="str">
        <f>"FTE (ENP)"</f>
        <v>FTE (ENP)</v>
      </c>
      <c r="Y23" s="26" t="str">
        <f>"FTE (OTH)"</f>
        <v>FTE (OTH)</v>
      </c>
      <c r="Z23" s="16" t="str">
        <f>"Capital"</f>
        <v>Capital</v>
      </c>
    </row>
    <row r="24" spans="1:26">
      <c r="A24" s="11"/>
      <c r="B24" s="13" t="str">
        <f>"Research &amp; Development"</f>
        <v>Research &amp; Development</v>
      </c>
      <c r="C24" s="5"/>
      <c r="D24" s="27"/>
      <c r="E24" s="6"/>
      <c r="F24" s="5"/>
      <c r="G24" s="27"/>
      <c r="H24" s="6"/>
      <c r="I24" s="5">
        <v>0.2</v>
      </c>
      <c r="J24" s="27"/>
      <c r="K24" s="6">
        <v>10000</v>
      </c>
      <c r="L24" s="5">
        <v>0.2</v>
      </c>
      <c r="M24" s="27"/>
      <c r="N24" s="6">
        <v>20000</v>
      </c>
      <c r="O24" s="5"/>
      <c r="P24" s="27"/>
      <c r="Q24" s="6"/>
      <c r="R24" s="5"/>
      <c r="S24" s="27"/>
      <c r="T24" s="6"/>
      <c r="U24" s="5"/>
      <c r="V24" s="27"/>
      <c r="W24" s="6"/>
      <c r="X24" s="5"/>
      <c r="Y24" s="27"/>
      <c r="Z24" s="6"/>
    </row>
    <row r="25" spans="1:26">
      <c r="A25" s="11"/>
      <c r="B25" s="14" t="str">
        <f>"Engineering &amp; Design"</f>
        <v>Engineering &amp; Design</v>
      </c>
      <c r="C25" s="7"/>
      <c r="D25" s="28"/>
      <c r="E25" s="8"/>
      <c r="F25" s="7"/>
      <c r="G25" s="28"/>
      <c r="H25" s="8"/>
      <c r="I25" s="7"/>
      <c r="J25" s="28"/>
      <c r="K25" s="8"/>
      <c r="L25" s="7">
        <v>0.2</v>
      </c>
      <c r="M25" s="28">
        <v>0.2</v>
      </c>
      <c r="N25" s="8"/>
      <c r="O25" s="7"/>
      <c r="P25" s="28"/>
      <c r="Q25" s="8"/>
      <c r="R25" s="7"/>
      <c r="S25" s="28"/>
      <c r="T25" s="8"/>
      <c r="U25" s="7"/>
      <c r="V25" s="28"/>
      <c r="W25" s="8"/>
      <c r="X25" s="7"/>
      <c r="Y25" s="28"/>
      <c r="Z25" s="8"/>
    </row>
    <row r="26" spans="1:26">
      <c r="A26" s="11"/>
      <c r="B26" s="14" t="str">
        <f>"Construction"</f>
        <v>Construction</v>
      </c>
      <c r="C26" s="7"/>
      <c r="D26" s="28"/>
      <c r="E26" s="8"/>
      <c r="F26" s="7"/>
      <c r="G26" s="28"/>
      <c r="H26" s="8"/>
      <c r="I26" s="7"/>
      <c r="J26" s="28"/>
      <c r="K26" s="8"/>
      <c r="L26" s="7"/>
      <c r="M26" s="28"/>
      <c r="N26" s="8"/>
      <c r="O26" s="7">
        <v>0.5</v>
      </c>
      <c r="P26" s="28"/>
      <c r="Q26" s="8">
        <v>300000</v>
      </c>
      <c r="R26" s="7"/>
      <c r="S26" s="28"/>
      <c r="T26" s="8"/>
      <c r="U26" s="7"/>
      <c r="V26" s="28"/>
      <c r="W26" s="8"/>
      <c r="X26" s="7"/>
      <c r="Y26" s="28"/>
      <c r="Z26" s="8"/>
    </row>
    <row r="27" spans="1:26">
      <c r="A27" s="11"/>
      <c r="B27" s="14" t="s">
        <v>10</v>
      </c>
      <c r="C27" s="7"/>
      <c r="D27" s="28"/>
      <c r="E27" s="8"/>
      <c r="F27" s="7"/>
      <c r="G27" s="28"/>
      <c r="H27" s="8"/>
      <c r="I27" s="7"/>
      <c r="J27" s="28"/>
      <c r="K27" s="8"/>
      <c r="L27" s="7"/>
      <c r="M27" s="28"/>
      <c r="N27" s="8"/>
      <c r="O27" s="7"/>
      <c r="P27" s="28"/>
      <c r="Q27" s="8"/>
      <c r="R27" s="7"/>
      <c r="S27" s="28"/>
      <c r="T27" s="8"/>
      <c r="U27" s="7"/>
      <c r="V27" s="28"/>
      <c r="W27" s="8"/>
      <c r="X27" s="7"/>
      <c r="Y27" s="28"/>
      <c r="Z27" s="8"/>
    </row>
    <row r="28" spans="1:26" ht="15.75" thickBot="1">
      <c r="A28" s="11"/>
      <c r="B28" s="14" t="str">
        <f>"Operations"</f>
        <v>Operations</v>
      </c>
      <c r="C28" s="7"/>
      <c r="D28" s="28"/>
      <c r="E28" s="8"/>
      <c r="F28" s="7"/>
      <c r="G28" s="28"/>
      <c r="H28" s="8"/>
      <c r="I28" s="7"/>
      <c r="J28" s="28"/>
      <c r="K28" s="8"/>
      <c r="L28" s="7"/>
      <c r="M28" s="28"/>
      <c r="N28" s="8"/>
      <c r="O28" s="7"/>
      <c r="P28" s="28"/>
      <c r="Q28" s="8"/>
      <c r="R28" s="7"/>
      <c r="S28" s="28"/>
      <c r="T28" s="8"/>
      <c r="U28" s="7"/>
      <c r="V28" s="28"/>
      <c r="W28" s="8"/>
      <c r="X28" s="7"/>
      <c r="Y28" s="28"/>
      <c r="Z28" s="8"/>
    </row>
    <row r="29" spans="1:26" ht="16.5" thickTop="1" thickBot="1">
      <c r="A29" s="12"/>
      <c r="B29" s="15" t="str">
        <f>"Total"</f>
        <v>Total</v>
      </c>
      <c r="C29" s="37">
        <f t="shared" ref="C29:Z29" si="3">SUM(C24:C28)</f>
        <v>0</v>
      </c>
      <c r="D29" s="38">
        <f t="shared" si="3"/>
        <v>0</v>
      </c>
      <c r="E29" s="39">
        <f t="shared" si="3"/>
        <v>0</v>
      </c>
      <c r="F29" s="37">
        <f t="shared" si="3"/>
        <v>0</v>
      </c>
      <c r="G29" s="38">
        <f t="shared" si="3"/>
        <v>0</v>
      </c>
      <c r="H29" s="39">
        <f t="shared" si="3"/>
        <v>0</v>
      </c>
      <c r="I29" s="37">
        <f t="shared" si="3"/>
        <v>0.2</v>
      </c>
      <c r="J29" s="38">
        <f t="shared" si="3"/>
        <v>0</v>
      </c>
      <c r="K29" s="39">
        <f t="shared" si="3"/>
        <v>10000</v>
      </c>
      <c r="L29" s="37">
        <f t="shared" si="3"/>
        <v>0.4</v>
      </c>
      <c r="M29" s="38">
        <f t="shared" si="3"/>
        <v>0.2</v>
      </c>
      <c r="N29" s="39">
        <f t="shared" si="3"/>
        <v>20000</v>
      </c>
      <c r="O29" s="37">
        <f t="shared" si="3"/>
        <v>0.5</v>
      </c>
      <c r="P29" s="38">
        <f t="shared" si="3"/>
        <v>0</v>
      </c>
      <c r="Q29" s="39">
        <f t="shared" si="3"/>
        <v>300000</v>
      </c>
      <c r="R29" s="37">
        <f t="shared" si="3"/>
        <v>0</v>
      </c>
      <c r="S29" s="38">
        <f t="shared" si="3"/>
        <v>0</v>
      </c>
      <c r="T29" s="39">
        <f t="shared" si="3"/>
        <v>0</v>
      </c>
      <c r="U29" s="37">
        <f t="shared" si="3"/>
        <v>0</v>
      </c>
      <c r="V29" s="38">
        <f t="shared" si="3"/>
        <v>0</v>
      </c>
      <c r="W29" s="39">
        <f t="shared" si="3"/>
        <v>0</v>
      </c>
      <c r="X29" s="37">
        <f t="shared" si="3"/>
        <v>0</v>
      </c>
      <c r="Y29" s="38">
        <f t="shared" si="3"/>
        <v>0</v>
      </c>
      <c r="Z29" s="39">
        <f t="shared" si="3"/>
        <v>0</v>
      </c>
    </row>
    <row r="30" spans="1:26" s="10" customFormat="1" ht="30.75" thickBot="1">
      <c r="A30" s="4" t="s">
        <v>2</v>
      </c>
      <c r="B30" s="41" t="s">
        <v>16</v>
      </c>
      <c r="C30" s="25" t="str">
        <f>"FTE (ENP)"</f>
        <v>FTE (ENP)</v>
      </c>
      <c r="D30" s="26" t="str">
        <f>"FTE (OTH)"</f>
        <v>FTE (OTH)</v>
      </c>
      <c r="E30" s="16" t="str">
        <f>"Capital"</f>
        <v>Capital</v>
      </c>
      <c r="F30" s="25" t="str">
        <f>"FTE (ENP)"</f>
        <v>FTE (ENP)</v>
      </c>
      <c r="G30" s="26" t="str">
        <f>"FTE (OTH)"</f>
        <v>FTE (OTH)</v>
      </c>
      <c r="H30" s="16" t="str">
        <f>"Capital"</f>
        <v>Capital</v>
      </c>
      <c r="I30" s="25" t="str">
        <f>"FTE (ENP)"</f>
        <v>FTE (ENP)</v>
      </c>
      <c r="J30" s="26" t="str">
        <f>"FTE (OTH)"</f>
        <v>FTE (OTH)</v>
      </c>
      <c r="K30" s="16" t="str">
        <f>"Capital"</f>
        <v>Capital</v>
      </c>
      <c r="L30" s="25" t="str">
        <f>"FTE (ENP)"</f>
        <v>FTE (ENP)</v>
      </c>
      <c r="M30" s="26" t="str">
        <f>"FTE (OTH)"</f>
        <v>FTE (OTH)</v>
      </c>
      <c r="N30" s="16" t="str">
        <f>"Capital"</f>
        <v>Capital</v>
      </c>
      <c r="O30" s="25" t="str">
        <f>"FTE (ENP)"</f>
        <v>FTE (ENP)</v>
      </c>
      <c r="P30" s="26" t="str">
        <f>"FTE (OTH)"</f>
        <v>FTE (OTH)</v>
      </c>
      <c r="Q30" s="16" t="str">
        <f>"Capital"</f>
        <v>Capital</v>
      </c>
      <c r="R30" s="25" t="str">
        <f>"FTE (ENP)"</f>
        <v>FTE (ENP)</v>
      </c>
      <c r="S30" s="26" t="str">
        <f>"FTE (OTH)"</f>
        <v>FTE (OTH)</v>
      </c>
      <c r="T30" s="16" t="str">
        <f>"Capital"</f>
        <v>Capital</v>
      </c>
      <c r="U30" s="25" t="str">
        <f>"FTE (ENP)"</f>
        <v>FTE (ENP)</v>
      </c>
      <c r="V30" s="26" t="str">
        <f>"FTE (OTH)"</f>
        <v>FTE (OTH)</v>
      </c>
      <c r="W30" s="16" t="str">
        <f>"Capital"</f>
        <v>Capital</v>
      </c>
      <c r="X30" s="25" t="str">
        <f>"FTE (ENP)"</f>
        <v>FTE (ENP)</v>
      </c>
      <c r="Y30" s="26" t="str">
        <f>"FTE (OTH)"</f>
        <v>FTE (OTH)</v>
      </c>
      <c r="Z30" s="16" t="str">
        <f>"Capital"</f>
        <v>Capital</v>
      </c>
    </row>
    <row r="31" spans="1:26">
      <c r="A31" s="11"/>
      <c r="B31" s="13" t="str">
        <f>"Research &amp; Development"</f>
        <v>Research &amp; Development</v>
      </c>
      <c r="C31" s="5"/>
      <c r="D31" s="27"/>
      <c r="E31" s="6"/>
      <c r="F31" s="5"/>
      <c r="G31" s="27"/>
      <c r="H31" s="6"/>
      <c r="I31" s="5"/>
      <c r="J31" s="27"/>
      <c r="K31" s="6"/>
      <c r="L31" s="5">
        <v>0.2</v>
      </c>
      <c r="M31" s="27"/>
      <c r="N31" s="6">
        <v>20000</v>
      </c>
      <c r="O31" s="5">
        <v>0.2</v>
      </c>
      <c r="P31" s="27"/>
      <c r="Q31" s="6">
        <v>20000</v>
      </c>
      <c r="R31" s="5"/>
      <c r="S31" s="27"/>
      <c r="T31" s="6"/>
      <c r="U31" s="5"/>
      <c r="V31" s="27"/>
      <c r="W31" s="6"/>
      <c r="X31" s="5"/>
      <c r="Y31" s="27"/>
      <c r="Z31" s="6"/>
    </row>
    <row r="32" spans="1:26">
      <c r="A32" s="11"/>
      <c r="B32" s="14" t="str">
        <f>"Engineering &amp; Design"</f>
        <v>Engineering &amp; Design</v>
      </c>
      <c r="C32" s="7"/>
      <c r="D32" s="28"/>
      <c r="E32" s="8"/>
      <c r="F32" s="7"/>
      <c r="G32" s="28"/>
      <c r="H32" s="8"/>
      <c r="I32" s="7"/>
      <c r="J32" s="28"/>
      <c r="K32" s="8"/>
      <c r="L32" s="7"/>
      <c r="M32" s="28"/>
      <c r="N32" s="8"/>
      <c r="O32" s="7">
        <v>0.3</v>
      </c>
      <c r="P32" s="28">
        <v>0.3</v>
      </c>
      <c r="Q32" s="8"/>
      <c r="R32" s="7"/>
      <c r="S32" s="28"/>
      <c r="T32" s="8"/>
      <c r="U32" s="7"/>
      <c r="V32" s="28"/>
      <c r="W32" s="8"/>
      <c r="X32" s="7"/>
      <c r="Y32" s="28"/>
      <c r="Z32" s="8"/>
    </row>
    <row r="33" spans="1:26">
      <c r="A33" s="11"/>
      <c r="B33" s="14" t="str">
        <f>"Construction"</f>
        <v>Construction</v>
      </c>
      <c r="C33" s="7"/>
      <c r="D33" s="28"/>
      <c r="E33" s="8"/>
      <c r="F33" s="7"/>
      <c r="G33" s="28"/>
      <c r="H33" s="8"/>
      <c r="I33" s="7"/>
      <c r="J33" s="28"/>
      <c r="K33" s="8"/>
      <c r="L33" s="7"/>
      <c r="M33" s="28"/>
      <c r="N33" s="8"/>
      <c r="O33" s="7"/>
      <c r="P33" s="28"/>
      <c r="Q33" s="8"/>
      <c r="R33" s="7">
        <v>0.5</v>
      </c>
      <c r="S33" s="28"/>
      <c r="T33" s="8">
        <v>200000</v>
      </c>
      <c r="U33" s="7">
        <v>0.5</v>
      </c>
      <c r="V33" s="28"/>
      <c r="W33" s="8">
        <v>200000</v>
      </c>
      <c r="X33" s="7"/>
      <c r="Y33" s="28"/>
      <c r="Z33" s="8"/>
    </row>
    <row r="34" spans="1:26">
      <c r="A34" s="11"/>
      <c r="B34" s="14" t="s">
        <v>10</v>
      </c>
      <c r="C34" s="7"/>
      <c r="D34" s="28"/>
      <c r="E34" s="8"/>
      <c r="F34" s="7"/>
      <c r="G34" s="28"/>
      <c r="H34" s="8"/>
      <c r="I34" s="7"/>
      <c r="J34" s="28"/>
      <c r="K34" s="8"/>
      <c r="L34" s="7"/>
      <c r="M34" s="28"/>
      <c r="N34" s="8"/>
      <c r="O34" s="7"/>
      <c r="P34" s="28"/>
      <c r="Q34" s="8"/>
      <c r="R34" s="7"/>
      <c r="S34" s="28"/>
      <c r="T34" s="8"/>
      <c r="U34" s="7">
        <v>1</v>
      </c>
      <c r="V34" s="28"/>
      <c r="W34" s="8">
        <v>50000</v>
      </c>
      <c r="X34" s="7"/>
      <c r="Y34" s="28"/>
      <c r="Z34" s="8"/>
    </row>
    <row r="35" spans="1:26" ht="15.75" thickBot="1">
      <c r="A35" s="11"/>
      <c r="B35" s="14" t="str">
        <f>"Operations"</f>
        <v>Operations</v>
      </c>
      <c r="C35" s="7"/>
      <c r="D35" s="28"/>
      <c r="E35" s="8"/>
      <c r="F35" s="7"/>
      <c r="G35" s="28"/>
      <c r="H35" s="8"/>
      <c r="I35" s="7"/>
      <c r="J35" s="28"/>
      <c r="K35" s="8"/>
      <c r="L35" s="7"/>
      <c r="M35" s="28"/>
      <c r="N35" s="8"/>
      <c r="O35" s="7"/>
      <c r="P35" s="28"/>
      <c r="Q35" s="8"/>
      <c r="R35" s="7"/>
      <c r="S35" s="28"/>
      <c r="T35" s="8"/>
      <c r="U35" s="7"/>
      <c r="V35" s="28"/>
      <c r="W35" s="8"/>
      <c r="X35" s="7">
        <v>0.1</v>
      </c>
      <c r="Y35" s="28"/>
      <c r="Z35" s="8"/>
    </row>
    <row r="36" spans="1:26" ht="16.5" thickTop="1" thickBot="1">
      <c r="A36" s="12"/>
      <c r="B36" s="15" t="str">
        <f>"Total"</f>
        <v>Total</v>
      </c>
      <c r="C36" s="37">
        <f t="shared" ref="C36:Z36" si="4">SUM(C31:C35)</f>
        <v>0</v>
      </c>
      <c r="D36" s="38">
        <f t="shared" si="4"/>
        <v>0</v>
      </c>
      <c r="E36" s="39">
        <f t="shared" si="4"/>
        <v>0</v>
      </c>
      <c r="F36" s="37">
        <f t="shared" si="4"/>
        <v>0</v>
      </c>
      <c r="G36" s="38">
        <f t="shared" si="4"/>
        <v>0</v>
      </c>
      <c r="H36" s="39">
        <f t="shared" si="4"/>
        <v>0</v>
      </c>
      <c r="I36" s="37">
        <f t="shared" si="4"/>
        <v>0</v>
      </c>
      <c r="J36" s="38">
        <f t="shared" si="4"/>
        <v>0</v>
      </c>
      <c r="K36" s="39">
        <f t="shared" si="4"/>
        <v>0</v>
      </c>
      <c r="L36" s="37">
        <f t="shared" si="4"/>
        <v>0.2</v>
      </c>
      <c r="M36" s="38">
        <f t="shared" si="4"/>
        <v>0</v>
      </c>
      <c r="N36" s="39">
        <f t="shared" si="4"/>
        <v>20000</v>
      </c>
      <c r="O36" s="37">
        <f t="shared" si="4"/>
        <v>0.5</v>
      </c>
      <c r="P36" s="38">
        <f t="shared" si="4"/>
        <v>0.3</v>
      </c>
      <c r="Q36" s="39">
        <f t="shared" si="4"/>
        <v>20000</v>
      </c>
      <c r="R36" s="37">
        <f t="shared" si="4"/>
        <v>0.5</v>
      </c>
      <c r="S36" s="38">
        <f t="shared" si="4"/>
        <v>0</v>
      </c>
      <c r="T36" s="39">
        <f t="shared" si="4"/>
        <v>200000</v>
      </c>
      <c r="U36" s="37">
        <f t="shared" si="4"/>
        <v>1.5</v>
      </c>
      <c r="V36" s="38">
        <f t="shared" si="4"/>
        <v>0</v>
      </c>
      <c r="W36" s="39">
        <f t="shared" si="4"/>
        <v>250000</v>
      </c>
      <c r="X36" s="37">
        <f t="shared" si="4"/>
        <v>0.1</v>
      </c>
      <c r="Y36" s="38">
        <f t="shared" si="4"/>
        <v>0</v>
      </c>
      <c r="Z36" s="39">
        <f t="shared" si="4"/>
        <v>0</v>
      </c>
    </row>
    <row r="37" spans="1:26" s="10" customFormat="1" ht="30.75" thickBot="1">
      <c r="A37" s="4" t="s">
        <v>2</v>
      </c>
      <c r="B37" s="41" t="s">
        <v>18</v>
      </c>
      <c r="C37" s="25" t="str">
        <f>"FTE (ENP)"</f>
        <v>FTE (ENP)</v>
      </c>
      <c r="D37" s="26" t="str">
        <f>"FTE (OTH)"</f>
        <v>FTE (OTH)</v>
      </c>
      <c r="E37" s="16" t="str">
        <f>"Capital"</f>
        <v>Capital</v>
      </c>
      <c r="F37" s="25" t="str">
        <f>"FTE (ENP)"</f>
        <v>FTE (ENP)</v>
      </c>
      <c r="G37" s="26" t="str">
        <f>"FTE (OTH)"</f>
        <v>FTE (OTH)</v>
      </c>
      <c r="H37" s="16" t="str">
        <f>"Capital"</f>
        <v>Capital</v>
      </c>
      <c r="I37" s="25" t="str">
        <f>"FTE (ENP)"</f>
        <v>FTE (ENP)</v>
      </c>
      <c r="J37" s="26" t="str">
        <f>"FTE (OTH)"</f>
        <v>FTE (OTH)</v>
      </c>
      <c r="K37" s="16" t="str">
        <f>"Capital"</f>
        <v>Capital</v>
      </c>
      <c r="L37" s="25" t="str">
        <f>"FTE (ENP)"</f>
        <v>FTE (ENP)</v>
      </c>
      <c r="M37" s="26" t="str">
        <f>"FTE (OTH)"</f>
        <v>FTE (OTH)</v>
      </c>
      <c r="N37" s="16" t="str">
        <f>"Capital"</f>
        <v>Capital</v>
      </c>
      <c r="O37" s="25" t="str">
        <f>"FTE (ENP)"</f>
        <v>FTE (ENP)</v>
      </c>
      <c r="P37" s="26" t="str">
        <f>"FTE (OTH)"</f>
        <v>FTE (OTH)</v>
      </c>
      <c r="Q37" s="16" t="str">
        <f>"Capital"</f>
        <v>Capital</v>
      </c>
      <c r="R37" s="25" t="str">
        <f>"FTE (ENP)"</f>
        <v>FTE (ENP)</v>
      </c>
      <c r="S37" s="26" t="str">
        <f>"FTE (OTH)"</f>
        <v>FTE (OTH)</v>
      </c>
      <c r="T37" s="16" t="str">
        <f>"Capital"</f>
        <v>Capital</v>
      </c>
      <c r="U37" s="25" t="str">
        <f>"FTE (ENP)"</f>
        <v>FTE (ENP)</v>
      </c>
      <c r="V37" s="26" t="str">
        <f>"FTE (OTH)"</f>
        <v>FTE (OTH)</v>
      </c>
      <c r="W37" s="16" t="str">
        <f>"Capital"</f>
        <v>Capital</v>
      </c>
      <c r="X37" s="25" t="str">
        <f>"FTE (ENP)"</f>
        <v>FTE (ENP)</v>
      </c>
      <c r="Y37" s="26" t="str">
        <f>"FTE (OTH)"</f>
        <v>FTE (OTH)</v>
      </c>
      <c r="Z37" s="16" t="str">
        <f>"Capital"</f>
        <v>Capital</v>
      </c>
    </row>
    <row r="38" spans="1:26">
      <c r="A38" s="11"/>
      <c r="B38" s="13" t="str">
        <f>"Research &amp; Development"</f>
        <v>Research &amp; Development</v>
      </c>
      <c r="C38" s="5"/>
      <c r="D38" s="27"/>
      <c r="E38" s="6"/>
      <c r="F38" s="5">
        <v>0.1</v>
      </c>
      <c r="G38" s="27"/>
      <c r="H38" s="6"/>
      <c r="I38" s="5"/>
      <c r="J38" s="27"/>
      <c r="K38" s="6"/>
      <c r="L38" s="5"/>
      <c r="M38" s="27"/>
      <c r="N38" s="6"/>
      <c r="O38" s="5"/>
      <c r="P38" s="27"/>
      <c r="Q38" s="6"/>
      <c r="R38" s="5"/>
      <c r="S38" s="27"/>
      <c r="T38" s="6"/>
      <c r="U38" s="5"/>
      <c r="V38" s="27"/>
      <c r="W38" s="6"/>
      <c r="X38" s="5"/>
      <c r="Y38" s="27"/>
      <c r="Z38" s="6"/>
    </row>
    <row r="39" spans="1:26">
      <c r="A39" s="11"/>
      <c r="B39" s="14" t="str">
        <f>"Engineering &amp; Design"</f>
        <v>Engineering &amp; Design</v>
      </c>
      <c r="C39" s="7"/>
      <c r="D39" s="28"/>
      <c r="E39" s="8"/>
      <c r="F39" s="7">
        <v>0.1</v>
      </c>
      <c r="G39" s="28"/>
      <c r="H39" s="8"/>
      <c r="I39" s="7"/>
      <c r="J39" s="28"/>
      <c r="K39" s="8"/>
      <c r="L39" s="7"/>
      <c r="M39" s="28"/>
      <c r="N39" s="8"/>
      <c r="O39" s="7"/>
      <c r="P39" s="28"/>
      <c r="Q39" s="8"/>
      <c r="R39" s="7"/>
      <c r="S39" s="28"/>
      <c r="T39" s="8"/>
      <c r="U39" s="7"/>
      <c r="V39" s="28"/>
      <c r="W39" s="8"/>
      <c r="X39" s="7"/>
      <c r="Y39" s="28"/>
      <c r="Z39" s="8"/>
    </row>
    <row r="40" spans="1:26">
      <c r="A40" s="11"/>
      <c r="B40" s="14" t="str">
        <f>"Construction"</f>
        <v>Construction</v>
      </c>
      <c r="C40" s="7"/>
      <c r="D40" s="28"/>
      <c r="E40" s="8"/>
      <c r="F40" s="7"/>
      <c r="G40" s="28"/>
      <c r="H40" s="8"/>
      <c r="I40" s="7">
        <v>0.2</v>
      </c>
      <c r="J40" s="28"/>
      <c r="K40" s="8">
        <v>20000</v>
      </c>
      <c r="L40" s="7"/>
      <c r="M40" s="28"/>
      <c r="N40" s="8"/>
      <c r="O40" s="7"/>
      <c r="P40" s="28"/>
      <c r="Q40" s="8"/>
      <c r="R40" s="7"/>
      <c r="S40" s="28"/>
      <c r="T40" s="8"/>
      <c r="U40" s="7"/>
      <c r="V40" s="28"/>
      <c r="W40" s="8"/>
      <c r="X40" s="7"/>
      <c r="Y40" s="28"/>
      <c r="Z40" s="8"/>
    </row>
    <row r="41" spans="1:26">
      <c r="A41" s="11"/>
      <c r="B41" s="14" t="s">
        <v>10</v>
      </c>
      <c r="C41" s="7"/>
      <c r="D41" s="28"/>
      <c r="E41" s="8"/>
      <c r="F41" s="7"/>
      <c r="G41" s="28"/>
      <c r="H41" s="8"/>
      <c r="I41" s="7"/>
      <c r="J41" s="28"/>
      <c r="K41" s="8"/>
      <c r="L41" s="7">
        <v>0.2</v>
      </c>
      <c r="M41" s="28"/>
      <c r="N41" s="8">
        <v>5000</v>
      </c>
      <c r="O41" s="7"/>
      <c r="P41" s="28"/>
      <c r="Q41" s="8"/>
      <c r="R41" s="7"/>
      <c r="S41" s="28"/>
      <c r="T41" s="8"/>
      <c r="U41" s="7"/>
      <c r="V41" s="28"/>
      <c r="W41" s="8"/>
      <c r="X41" s="7"/>
      <c r="Y41" s="28"/>
      <c r="Z41" s="8"/>
    </row>
    <row r="42" spans="1:26" ht="15.75" thickBot="1">
      <c r="A42" s="11"/>
      <c r="B42" s="14" t="str">
        <f>"Operations"</f>
        <v>Operations</v>
      </c>
      <c r="C42" s="7"/>
      <c r="D42" s="28"/>
      <c r="E42" s="8"/>
      <c r="F42" s="7"/>
      <c r="G42" s="28"/>
      <c r="H42" s="8"/>
      <c r="I42" s="7"/>
      <c r="J42" s="28"/>
      <c r="K42" s="8"/>
      <c r="L42" s="7">
        <v>0.1</v>
      </c>
      <c r="M42" s="28"/>
      <c r="N42" s="8"/>
      <c r="O42" s="7">
        <v>0.1</v>
      </c>
      <c r="P42" s="28"/>
      <c r="Q42" s="8"/>
      <c r="R42" s="7">
        <v>0.1</v>
      </c>
      <c r="S42" s="28"/>
      <c r="T42" s="8"/>
      <c r="U42" s="7">
        <v>0.1</v>
      </c>
      <c r="V42" s="28"/>
      <c r="W42" s="8"/>
      <c r="X42" s="7">
        <v>0.1</v>
      </c>
      <c r="Y42" s="28"/>
      <c r="Z42" s="8"/>
    </row>
    <row r="43" spans="1:26" ht="16.5" thickTop="1" thickBot="1">
      <c r="A43" s="12"/>
      <c r="B43" s="15" t="str">
        <f>"Total"</f>
        <v>Total</v>
      </c>
      <c r="C43" s="37">
        <f t="shared" ref="C43:Z43" si="5">SUM(C38:C42)</f>
        <v>0</v>
      </c>
      <c r="D43" s="38">
        <f t="shared" si="5"/>
        <v>0</v>
      </c>
      <c r="E43" s="39">
        <f t="shared" si="5"/>
        <v>0</v>
      </c>
      <c r="F43" s="37">
        <f t="shared" si="5"/>
        <v>0.2</v>
      </c>
      <c r="G43" s="38">
        <f t="shared" si="5"/>
        <v>0</v>
      </c>
      <c r="H43" s="39">
        <f t="shared" si="5"/>
        <v>0</v>
      </c>
      <c r="I43" s="37">
        <f t="shared" si="5"/>
        <v>0.2</v>
      </c>
      <c r="J43" s="38">
        <f t="shared" si="5"/>
        <v>0</v>
      </c>
      <c r="K43" s="39">
        <f t="shared" si="5"/>
        <v>20000</v>
      </c>
      <c r="L43" s="37">
        <f t="shared" si="5"/>
        <v>0.30000000000000004</v>
      </c>
      <c r="M43" s="38">
        <f t="shared" si="5"/>
        <v>0</v>
      </c>
      <c r="N43" s="39">
        <f t="shared" si="5"/>
        <v>5000</v>
      </c>
      <c r="O43" s="37">
        <f t="shared" si="5"/>
        <v>0.1</v>
      </c>
      <c r="P43" s="38">
        <f t="shared" si="5"/>
        <v>0</v>
      </c>
      <c r="Q43" s="39">
        <f t="shared" si="5"/>
        <v>0</v>
      </c>
      <c r="R43" s="37">
        <f t="shared" si="5"/>
        <v>0.1</v>
      </c>
      <c r="S43" s="38">
        <f t="shared" si="5"/>
        <v>0</v>
      </c>
      <c r="T43" s="39">
        <f t="shared" si="5"/>
        <v>0</v>
      </c>
      <c r="U43" s="37">
        <f t="shared" si="5"/>
        <v>0.1</v>
      </c>
      <c r="V43" s="38">
        <f t="shared" si="5"/>
        <v>0</v>
      </c>
      <c r="W43" s="39">
        <f t="shared" si="5"/>
        <v>0</v>
      </c>
      <c r="X43" s="37">
        <f t="shared" si="5"/>
        <v>0.1</v>
      </c>
      <c r="Y43" s="38">
        <f t="shared" si="5"/>
        <v>0</v>
      </c>
      <c r="Z43" s="39">
        <f t="shared" si="5"/>
        <v>0</v>
      </c>
    </row>
    <row r="44" spans="1:26" s="10" customFormat="1" ht="30.75" thickBot="1">
      <c r="A44" s="4" t="s">
        <v>2</v>
      </c>
      <c r="B44" s="41" t="s">
        <v>19</v>
      </c>
      <c r="C44" s="25" t="str">
        <f>"FTE (ENP)"</f>
        <v>FTE (ENP)</v>
      </c>
      <c r="D44" s="26" t="str">
        <f>"FTE (OTH)"</f>
        <v>FTE (OTH)</v>
      </c>
      <c r="E44" s="16" t="str">
        <f>"Capital"</f>
        <v>Capital</v>
      </c>
      <c r="F44" s="25" t="str">
        <f>"FTE (ENP)"</f>
        <v>FTE (ENP)</v>
      </c>
      <c r="G44" s="26" t="str">
        <f>"FTE (OTH)"</f>
        <v>FTE (OTH)</v>
      </c>
      <c r="H44" s="16" t="str">
        <f>"Capital"</f>
        <v>Capital</v>
      </c>
      <c r="I44" s="25" t="str">
        <f>"FTE (ENP)"</f>
        <v>FTE (ENP)</v>
      </c>
      <c r="J44" s="26" t="str">
        <f>"FTE (OTH)"</f>
        <v>FTE (OTH)</v>
      </c>
      <c r="K44" s="16" t="str">
        <f>"Capital"</f>
        <v>Capital</v>
      </c>
      <c r="L44" s="25" t="str">
        <f>"FTE (ENP)"</f>
        <v>FTE (ENP)</v>
      </c>
      <c r="M44" s="26" t="str">
        <f>"FTE (OTH)"</f>
        <v>FTE (OTH)</v>
      </c>
      <c r="N44" s="16" t="str">
        <f>"Capital"</f>
        <v>Capital</v>
      </c>
      <c r="O44" s="25" t="str">
        <f>"FTE (ENP)"</f>
        <v>FTE (ENP)</v>
      </c>
      <c r="P44" s="26" t="str">
        <f>"FTE (OTH)"</f>
        <v>FTE (OTH)</v>
      </c>
      <c r="Q44" s="16" t="str">
        <f>"Capital"</f>
        <v>Capital</v>
      </c>
      <c r="R44" s="25" t="str">
        <f>"FTE (ENP)"</f>
        <v>FTE (ENP)</v>
      </c>
      <c r="S44" s="26" t="str">
        <f>"FTE (OTH)"</f>
        <v>FTE (OTH)</v>
      </c>
      <c r="T44" s="16" t="str">
        <f>"Capital"</f>
        <v>Capital</v>
      </c>
      <c r="U44" s="25" t="str">
        <f>"FTE (ENP)"</f>
        <v>FTE (ENP)</v>
      </c>
      <c r="V44" s="26" t="str">
        <f>"FTE (OTH)"</f>
        <v>FTE (OTH)</v>
      </c>
      <c r="W44" s="16" t="str">
        <f>"Capital"</f>
        <v>Capital</v>
      </c>
      <c r="X44" s="25" t="str">
        <f>"FTE (ENP)"</f>
        <v>FTE (ENP)</v>
      </c>
      <c r="Y44" s="26" t="str">
        <f>"FTE (OTH)"</f>
        <v>FTE (OTH)</v>
      </c>
      <c r="Z44" s="16" t="str">
        <f>"Capital"</f>
        <v>Capital</v>
      </c>
    </row>
    <row r="45" spans="1:26">
      <c r="A45" s="11"/>
      <c r="B45" s="13" t="str">
        <f>"Research &amp; Development"</f>
        <v>Research &amp; Development</v>
      </c>
      <c r="C45" s="5"/>
      <c r="D45" s="27"/>
      <c r="E45" s="6"/>
      <c r="F45" s="5"/>
      <c r="G45" s="27"/>
      <c r="H45" s="6"/>
      <c r="I45" s="5"/>
      <c r="J45" s="27"/>
      <c r="K45" s="6"/>
      <c r="L45" s="5"/>
      <c r="M45" s="27"/>
      <c r="N45" s="6"/>
      <c r="O45" s="5">
        <v>0.5</v>
      </c>
      <c r="P45" s="27">
        <v>0.2</v>
      </c>
      <c r="Q45" s="6">
        <v>10000</v>
      </c>
      <c r="R45" s="5"/>
      <c r="S45" s="27"/>
      <c r="T45" s="6"/>
      <c r="U45" s="5"/>
      <c r="V45" s="27"/>
      <c r="W45" s="6"/>
      <c r="X45" s="5"/>
      <c r="Y45" s="27"/>
      <c r="Z45" s="6"/>
    </row>
    <row r="46" spans="1:26">
      <c r="A46" s="11"/>
      <c r="B46" s="14" t="str">
        <f>"Engineering &amp; Design"</f>
        <v>Engineering &amp; Design</v>
      </c>
      <c r="C46" s="7"/>
      <c r="D46" s="28"/>
      <c r="E46" s="8"/>
      <c r="F46" s="7"/>
      <c r="G46" s="28"/>
      <c r="H46" s="8"/>
      <c r="I46" s="7"/>
      <c r="J46" s="28"/>
      <c r="K46" s="8"/>
      <c r="L46" s="7"/>
      <c r="M46" s="28"/>
      <c r="N46" s="8"/>
      <c r="O46" s="7"/>
      <c r="P46" s="28"/>
      <c r="Q46" s="8"/>
      <c r="R46" s="7"/>
      <c r="S46" s="28"/>
      <c r="T46" s="8"/>
      <c r="U46" s="7"/>
      <c r="V46" s="28"/>
      <c r="W46" s="8"/>
      <c r="X46" s="7"/>
      <c r="Y46" s="28"/>
      <c r="Z46" s="8"/>
    </row>
    <row r="47" spans="1:26">
      <c r="A47" s="11"/>
      <c r="B47" s="14" t="str">
        <f>"Construction"</f>
        <v>Construction</v>
      </c>
      <c r="C47" s="7"/>
      <c r="D47" s="28"/>
      <c r="E47" s="8"/>
      <c r="F47" s="7"/>
      <c r="G47" s="28"/>
      <c r="H47" s="8"/>
      <c r="I47" s="7"/>
      <c r="J47" s="28"/>
      <c r="K47" s="8"/>
      <c r="L47" s="7"/>
      <c r="M47" s="28"/>
      <c r="N47" s="8"/>
      <c r="O47" s="7"/>
      <c r="P47" s="28"/>
      <c r="Q47" s="8"/>
      <c r="R47" s="7">
        <v>1</v>
      </c>
      <c r="S47" s="28">
        <v>0.2</v>
      </c>
      <c r="T47" s="8">
        <v>20000</v>
      </c>
      <c r="U47" s="7"/>
      <c r="V47" s="28"/>
      <c r="W47" s="8"/>
      <c r="X47" s="7"/>
      <c r="Y47" s="28"/>
      <c r="Z47" s="8"/>
    </row>
    <row r="48" spans="1:26">
      <c r="A48" s="11"/>
      <c r="B48" s="14" t="s">
        <v>10</v>
      </c>
      <c r="C48" s="7"/>
      <c r="D48" s="28"/>
      <c r="E48" s="8"/>
      <c r="F48" s="7"/>
      <c r="G48" s="28"/>
      <c r="H48" s="8"/>
      <c r="I48" s="7"/>
      <c r="J48" s="28"/>
      <c r="K48" s="8"/>
      <c r="L48" s="7"/>
      <c r="M48" s="28"/>
      <c r="N48" s="8"/>
      <c r="O48" s="7"/>
      <c r="P48" s="28"/>
      <c r="Q48" s="8"/>
      <c r="R48" s="7"/>
      <c r="S48" s="28"/>
      <c r="T48" s="8"/>
      <c r="U48" s="7"/>
      <c r="V48" s="28"/>
      <c r="W48" s="8"/>
      <c r="X48" s="7"/>
      <c r="Y48" s="28"/>
      <c r="Z48" s="8"/>
    </row>
    <row r="49" spans="1:26" ht="15.75" thickBot="1">
      <c r="A49" s="11"/>
      <c r="B49" s="14" t="str">
        <f>"Operations"</f>
        <v>Operations</v>
      </c>
      <c r="C49" s="7"/>
      <c r="D49" s="28"/>
      <c r="E49" s="8"/>
      <c r="F49" s="7"/>
      <c r="G49" s="28"/>
      <c r="H49" s="8"/>
      <c r="I49" s="7"/>
      <c r="J49" s="28"/>
      <c r="K49" s="8"/>
      <c r="L49" s="7"/>
      <c r="M49" s="28"/>
      <c r="N49" s="8"/>
      <c r="O49" s="7"/>
      <c r="P49" s="28"/>
      <c r="Q49" s="8"/>
      <c r="R49" s="7">
        <v>0.5</v>
      </c>
      <c r="S49" s="28"/>
      <c r="T49" s="8"/>
      <c r="U49" s="7">
        <v>1</v>
      </c>
      <c r="V49" s="28"/>
      <c r="W49" s="8"/>
      <c r="X49" s="7">
        <v>1</v>
      </c>
      <c r="Y49" s="28"/>
      <c r="Z49" s="8"/>
    </row>
    <row r="50" spans="1:26" ht="16.5" thickTop="1" thickBot="1">
      <c r="A50" s="12"/>
      <c r="B50" s="15" t="str">
        <f>"Total"</f>
        <v>Total</v>
      </c>
      <c r="C50" s="37">
        <f t="shared" ref="C50:Z50" si="6">SUM(C45:C49)</f>
        <v>0</v>
      </c>
      <c r="D50" s="38">
        <f t="shared" si="6"/>
        <v>0</v>
      </c>
      <c r="E50" s="39">
        <f t="shared" si="6"/>
        <v>0</v>
      </c>
      <c r="F50" s="37">
        <f t="shared" si="6"/>
        <v>0</v>
      </c>
      <c r="G50" s="38">
        <f t="shared" si="6"/>
        <v>0</v>
      </c>
      <c r="H50" s="39">
        <f t="shared" si="6"/>
        <v>0</v>
      </c>
      <c r="I50" s="37">
        <f t="shared" si="6"/>
        <v>0</v>
      </c>
      <c r="J50" s="38">
        <f t="shared" si="6"/>
        <v>0</v>
      </c>
      <c r="K50" s="39">
        <f t="shared" si="6"/>
        <v>0</v>
      </c>
      <c r="L50" s="37">
        <f t="shared" si="6"/>
        <v>0</v>
      </c>
      <c r="M50" s="38">
        <f t="shared" si="6"/>
        <v>0</v>
      </c>
      <c r="N50" s="39">
        <f t="shared" si="6"/>
        <v>0</v>
      </c>
      <c r="O50" s="37">
        <f t="shared" si="6"/>
        <v>0.5</v>
      </c>
      <c r="P50" s="38">
        <f t="shared" si="6"/>
        <v>0.2</v>
      </c>
      <c r="Q50" s="39">
        <f t="shared" si="6"/>
        <v>10000</v>
      </c>
      <c r="R50" s="37">
        <f t="shared" si="6"/>
        <v>1.5</v>
      </c>
      <c r="S50" s="38">
        <f t="shared" si="6"/>
        <v>0.2</v>
      </c>
      <c r="T50" s="39">
        <f t="shared" si="6"/>
        <v>20000</v>
      </c>
      <c r="U50" s="37">
        <f t="shared" si="6"/>
        <v>1</v>
      </c>
      <c r="V50" s="38">
        <f t="shared" si="6"/>
        <v>0</v>
      </c>
      <c r="W50" s="39">
        <f t="shared" si="6"/>
        <v>0</v>
      </c>
      <c r="X50" s="37">
        <f t="shared" si="6"/>
        <v>1</v>
      </c>
      <c r="Y50" s="38">
        <f t="shared" si="6"/>
        <v>0</v>
      </c>
      <c r="Z50" s="39">
        <f t="shared" si="6"/>
        <v>0</v>
      </c>
    </row>
    <row r="51" spans="1:26" ht="30.75" thickBot="1">
      <c r="A51" s="4" t="s">
        <v>1</v>
      </c>
      <c r="B51" s="40"/>
      <c r="C51" s="25" t="str">
        <f>"FTE (ENP)"</f>
        <v>FTE (ENP)</v>
      </c>
      <c r="D51" s="26" t="str">
        <f>"FTE (OTH)"</f>
        <v>FTE (OTH)</v>
      </c>
      <c r="E51" s="16" t="str">
        <f>"Capital"</f>
        <v>Capital</v>
      </c>
      <c r="F51" s="25" t="str">
        <f>"FTE (ENP)"</f>
        <v>FTE (ENP)</v>
      </c>
      <c r="G51" s="26" t="str">
        <f>"FTE (OTH)"</f>
        <v>FTE (OTH)</v>
      </c>
      <c r="H51" s="16" t="str">
        <f>"Capital"</f>
        <v>Capital</v>
      </c>
      <c r="I51" s="25" t="str">
        <f>"FTE (ENP)"</f>
        <v>FTE (ENP)</v>
      </c>
      <c r="J51" s="26" t="str">
        <f>"FTE (OTH)"</f>
        <v>FTE (OTH)</v>
      </c>
      <c r="K51" s="16" t="str">
        <f>"Capital"</f>
        <v>Capital</v>
      </c>
      <c r="L51" s="25" t="str">
        <f>"FTE (ENP)"</f>
        <v>FTE (ENP)</v>
      </c>
      <c r="M51" s="26" t="str">
        <f>"FTE (OTH)"</f>
        <v>FTE (OTH)</v>
      </c>
      <c r="N51" s="16" t="str">
        <f>"Capital"</f>
        <v>Capital</v>
      </c>
      <c r="O51" s="25" t="str">
        <f>"FTE (ENP)"</f>
        <v>FTE (ENP)</v>
      </c>
      <c r="P51" s="26" t="str">
        <f>"FTE (OTH)"</f>
        <v>FTE (OTH)</v>
      </c>
      <c r="Q51" s="16" t="str">
        <f>"Capital"</f>
        <v>Capital</v>
      </c>
      <c r="R51" s="25" t="str">
        <f>"FTE (ENP)"</f>
        <v>FTE (ENP)</v>
      </c>
      <c r="S51" s="26" t="str">
        <f>"FTE (OTH)"</f>
        <v>FTE (OTH)</v>
      </c>
      <c r="T51" s="16" t="str">
        <f>"Capital"</f>
        <v>Capital</v>
      </c>
      <c r="U51" s="25" t="str">
        <f>"FTE (ENP)"</f>
        <v>FTE (ENP)</v>
      </c>
      <c r="V51" s="26" t="str">
        <f>"FTE (OTH)"</f>
        <v>FTE (OTH)</v>
      </c>
      <c r="W51" s="16" t="str">
        <f>"Capital"</f>
        <v>Capital</v>
      </c>
      <c r="X51" s="25" t="str">
        <f>"FTE (ENP)"</f>
        <v>FTE (ENP)</v>
      </c>
      <c r="Y51" s="26" t="str">
        <f>"FTE (OTH)"</f>
        <v>FTE (OTH)</v>
      </c>
      <c r="Z51" s="16" t="str">
        <f>"Capital"</f>
        <v>Capital</v>
      </c>
    </row>
    <row r="52" spans="1:26" hidden="1">
      <c r="A52" s="11"/>
      <c r="B52" s="13" t="str">
        <f>"Research &amp; Development"</f>
        <v>Research &amp; Development</v>
      </c>
      <c r="C52" s="5"/>
      <c r="D52" s="27"/>
      <c r="E52" s="6"/>
      <c r="F52" s="5"/>
      <c r="G52" s="27"/>
      <c r="H52" s="6"/>
      <c r="I52" s="5"/>
      <c r="J52" s="27"/>
      <c r="K52" s="6"/>
      <c r="L52" s="5"/>
      <c r="M52" s="27"/>
      <c r="N52" s="6"/>
      <c r="O52" s="5"/>
      <c r="P52" s="27"/>
      <c r="Q52" s="6"/>
      <c r="R52" s="5"/>
      <c r="S52" s="27"/>
      <c r="T52" s="6"/>
      <c r="U52" s="5"/>
      <c r="V52" s="27"/>
      <c r="W52" s="6"/>
      <c r="X52" s="5"/>
      <c r="Y52" s="27"/>
      <c r="Z52" s="6"/>
    </row>
    <row r="53" spans="1:26" hidden="1">
      <c r="A53" s="11"/>
      <c r="B53" s="14" t="str">
        <f>"Engineering &amp; Design"</f>
        <v>Engineering &amp; Design</v>
      </c>
      <c r="C53" s="7"/>
      <c r="D53" s="28"/>
      <c r="E53" s="8"/>
      <c r="F53" s="7"/>
      <c r="G53" s="28"/>
      <c r="H53" s="8"/>
      <c r="I53" s="7"/>
      <c r="J53" s="28"/>
      <c r="K53" s="8"/>
      <c r="L53" s="7"/>
      <c r="M53" s="28"/>
      <c r="N53" s="8"/>
      <c r="O53" s="7"/>
      <c r="P53" s="28"/>
      <c r="Q53" s="8"/>
      <c r="R53" s="7"/>
      <c r="S53" s="28"/>
      <c r="T53" s="8"/>
      <c r="U53" s="7"/>
      <c r="V53" s="28"/>
      <c r="W53" s="8"/>
      <c r="X53" s="7"/>
      <c r="Y53" s="28"/>
      <c r="Z53" s="8"/>
    </row>
    <row r="54" spans="1:26" hidden="1">
      <c r="A54" s="11"/>
      <c r="B54" s="14" t="str">
        <f>"Construction"</f>
        <v>Construction</v>
      </c>
      <c r="C54" s="7"/>
      <c r="D54" s="28"/>
      <c r="E54" s="8"/>
      <c r="F54" s="7"/>
      <c r="G54" s="28"/>
      <c r="H54" s="8"/>
      <c r="I54" s="7"/>
      <c r="J54" s="28"/>
      <c r="K54" s="8"/>
      <c r="L54" s="7"/>
      <c r="M54" s="28"/>
      <c r="N54" s="8"/>
      <c r="O54" s="7"/>
      <c r="P54" s="28"/>
      <c r="Q54" s="8"/>
      <c r="R54" s="7"/>
      <c r="S54" s="28"/>
      <c r="T54" s="8"/>
      <c r="U54" s="7"/>
      <c r="V54" s="28"/>
      <c r="W54" s="8"/>
      <c r="X54" s="7"/>
      <c r="Y54" s="28"/>
      <c r="Z54" s="8"/>
    </row>
    <row r="55" spans="1:26" hidden="1">
      <c r="A55" s="11"/>
      <c r="B55" s="14" t="s">
        <v>10</v>
      </c>
      <c r="C55" s="7"/>
      <c r="D55" s="28"/>
      <c r="E55" s="8"/>
      <c r="F55" s="7"/>
      <c r="G55" s="28"/>
      <c r="H55" s="8"/>
      <c r="I55" s="7"/>
      <c r="J55" s="28"/>
      <c r="K55" s="8"/>
      <c r="L55" s="7"/>
      <c r="M55" s="28"/>
      <c r="N55" s="8"/>
      <c r="O55" s="7"/>
      <c r="P55" s="28"/>
      <c r="Q55" s="8"/>
      <c r="R55" s="7"/>
      <c r="S55" s="28"/>
      <c r="T55" s="8"/>
      <c r="U55" s="7"/>
      <c r="V55" s="28"/>
      <c r="W55" s="8"/>
      <c r="X55" s="7"/>
      <c r="Y55" s="28"/>
      <c r="Z55" s="8"/>
    </row>
    <row r="56" spans="1:26" ht="15.75" hidden="1" thickBot="1">
      <c r="A56" s="11"/>
      <c r="B56" s="14" t="str">
        <f>"Operations"</f>
        <v>Operations</v>
      </c>
      <c r="C56" s="7"/>
      <c r="D56" s="28"/>
      <c r="E56" s="8"/>
      <c r="F56" s="7"/>
      <c r="G56" s="28"/>
      <c r="H56" s="8"/>
      <c r="I56" s="7"/>
      <c r="J56" s="28"/>
      <c r="K56" s="8"/>
      <c r="L56" s="7"/>
      <c r="M56" s="28"/>
      <c r="N56" s="8"/>
      <c r="O56" s="7"/>
      <c r="P56" s="28"/>
      <c r="Q56" s="8"/>
      <c r="R56" s="7"/>
      <c r="S56" s="28"/>
      <c r="T56" s="8"/>
      <c r="U56" s="7"/>
      <c r="V56" s="28"/>
      <c r="W56" s="8"/>
      <c r="X56" s="7"/>
      <c r="Y56" s="28"/>
      <c r="Z56" s="8"/>
    </row>
    <row r="57" spans="1:26" ht="16.5" thickTop="1" thickBot="1">
      <c r="A57" s="12"/>
      <c r="B57" s="15" t="str">
        <f>"Total"</f>
        <v>Total</v>
      </c>
      <c r="C57" s="37">
        <f t="shared" ref="C57:Z57" si="7">SUM(C52:C56)</f>
        <v>0</v>
      </c>
      <c r="D57" s="38">
        <f t="shared" si="7"/>
        <v>0</v>
      </c>
      <c r="E57" s="39">
        <f t="shared" si="7"/>
        <v>0</v>
      </c>
      <c r="F57" s="37">
        <f t="shared" si="7"/>
        <v>0</v>
      </c>
      <c r="G57" s="38">
        <f t="shared" si="7"/>
        <v>0</v>
      </c>
      <c r="H57" s="39">
        <f t="shared" si="7"/>
        <v>0</v>
      </c>
      <c r="I57" s="37">
        <f t="shared" si="7"/>
        <v>0</v>
      </c>
      <c r="J57" s="38">
        <f t="shared" si="7"/>
        <v>0</v>
      </c>
      <c r="K57" s="39">
        <f t="shared" si="7"/>
        <v>0</v>
      </c>
      <c r="L57" s="37">
        <f t="shared" si="7"/>
        <v>0</v>
      </c>
      <c r="M57" s="38">
        <f t="shared" si="7"/>
        <v>0</v>
      </c>
      <c r="N57" s="39">
        <f t="shared" si="7"/>
        <v>0</v>
      </c>
      <c r="O57" s="37">
        <f t="shared" si="7"/>
        <v>0</v>
      </c>
      <c r="P57" s="38">
        <f t="shared" si="7"/>
        <v>0</v>
      </c>
      <c r="Q57" s="39">
        <f t="shared" si="7"/>
        <v>0</v>
      </c>
      <c r="R57" s="37">
        <f t="shared" si="7"/>
        <v>0</v>
      </c>
      <c r="S57" s="38">
        <f t="shared" si="7"/>
        <v>0</v>
      </c>
      <c r="T57" s="39">
        <f t="shared" si="7"/>
        <v>0</v>
      </c>
      <c r="U57" s="37">
        <f t="shared" si="7"/>
        <v>0</v>
      </c>
      <c r="V57" s="38">
        <f t="shared" si="7"/>
        <v>0</v>
      </c>
      <c r="W57" s="39">
        <f t="shared" si="7"/>
        <v>0</v>
      </c>
      <c r="X57" s="37">
        <f t="shared" si="7"/>
        <v>0</v>
      </c>
      <c r="Y57" s="38">
        <f t="shared" si="7"/>
        <v>0</v>
      </c>
      <c r="Z57" s="39">
        <f t="shared" si="7"/>
        <v>0</v>
      </c>
    </row>
    <row r="58" spans="1:26" ht="30.75" thickBot="1">
      <c r="A58" s="4" t="s">
        <v>1</v>
      </c>
      <c r="B58" s="40"/>
      <c r="C58" s="25" t="str">
        <f>"FTE (ENP)"</f>
        <v>FTE (ENP)</v>
      </c>
      <c r="D58" s="26" t="str">
        <f>"FTE (OTH)"</f>
        <v>FTE (OTH)</v>
      </c>
      <c r="E58" s="16" t="str">
        <f>"Capital"</f>
        <v>Capital</v>
      </c>
      <c r="F58" s="25" t="str">
        <f>"FTE (ENP)"</f>
        <v>FTE (ENP)</v>
      </c>
      <c r="G58" s="26" t="str">
        <f>"FTE (OTH)"</f>
        <v>FTE (OTH)</v>
      </c>
      <c r="H58" s="16" t="str">
        <f>"Capital"</f>
        <v>Capital</v>
      </c>
      <c r="I58" s="25" t="str">
        <f>"FTE (ENP)"</f>
        <v>FTE (ENP)</v>
      </c>
      <c r="J58" s="26" t="str">
        <f>"FTE (OTH)"</f>
        <v>FTE (OTH)</v>
      </c>
      <c r="K58" s="16" t="str">
        <f>"Capital"</f>
        <v>Capital</v>
      </c>
      <c r="L58" s="25" t="str">
        <f>"FTE (ENP)"</f>
        <v>FTE (ENP)</v>
      </c>
      <c r="M58" s="26" t="str">
        <f>"FTE (OTH)"</f>
        <v>FTE (OTH)</v>
      </c>
      <c r="N58" s="16" t="str">
        <f>"Capital"</f>
        <v>Capital</v>
      </c>
      <c r="O58" s="25" t="str">
        <f>"FTE (ENP)"</f>
        <v>FTE (ENP)</v>
      </c>
      <c r="P58" s="26" t="str">
        <f>"FTE (OTH)"</f>
        <v>FTE (OTH)</v>
      </c>
      <c r="Q58" s="16" t="str">
        <f>"Capital"</f>
        <v>Capital</v>
      </c>
      <c r="R58" s="25" t="str">
        <f>"FTE (ENP)"</f>
        <v>FTE (ENP)</v>
      </c>
      <c r="S58" s="26" t="str">
        <f>"FTE (OTH)"</f>
        <v>FTE (OTH)</v>
      </c>
      <c r="T58" s="16" t="str">
        <f>"Capital"</f>
        <v>Capital</v>
      </c>
      <c r="U58" s="25" t="str">
        <f>"FTE (ENP)"</f>
        <v>FTE (ENP)</v>
      </c>
      <c r="V58" s="26" t="str">
        <f>"FTE (OTH)"</f>
        <v>FTE (OTH)</v>
      </c>
      <c r="W58" s="16" t="str">
        <f>"Capital"</f>
        <v>Capital</v>
      </c>
      <c r="X58" s="25" t="str">
        <f>"FTE (ENP)"</f>
        <v>FTE (ENP)</v>
      </c>
      <c r="Y58" s="26" t="str">
        <f>"FTE (OTH)"</f>
        <v>FTE (OTH)</v>
      </c>
      <c r="Z58" s="16" t="str">
        <f>"Capital"</f>
        <v>Capital</v>
      </c>
    </row>
    <row r="59" spans="1:26" hidden="1">
      <c r="A59" s="11"/>
      <c r="B59" s="13" t="str">
        <f>"Research &amp; Development"</f>
        <v>Research &amp; Development</v>
      </c>
      <c r="C59" s="5"/>
      <c r="D59" s="27"/>
      <c r="E59" s="6"/>
      <c r="F59" s="5"/>
      <c r="G59" s="27"/>
      <c r="H59" s="6"/>
      <c r="I59" s="5"/>
      <c r="J59" s="27"/>
      <c r="K59" s="6"/>
      <c r="L59" s="5"/>
      <c r="M59" s="27"/>
      <c r="N59" s="6"/>
      <c r="O59" s="5"/>
      <c r="P59" s="27"/>
      <c r="Q59" s="6"/>
      <c r="R59" s="5"/>
      <c r="S59" s="27"/>
      <c r="T59" s="6"/>
      <c r="U59" s="5"/>
      <c r="V59" s="27"/>
      <c r="W59" s="6"/>
      <c r="X59" s="5"/>
      <c r="Y59" s="27"/>
      <c r="Z59" s="6"/>
    </row>
    <row r="60" spans="1:26" hidden="1">
      <c r="A60" s="11"/>
      <c r="B60" s="14" t="str">
        <f>"Engineering &amp; Design"</f>
        <v>Engineering &amp; Design</v>
      </c>
      <c r="C60" s="7"/>
      <c r="D60" s="28"/>
      <c r="E60" s="8"/>
      <c r="F60" s="7"/>
      <c r="G60" s="28"/>
      <c r="H60" s="8"/>
      <c r="I60" s="7"/>
      <c r="J60" s="28"/>
      <c r="K60" s="8"/>
      <c r="L60" s="7"/>
      <c r="M60" s="28"/>
      <c r="N60" s="8"/>
      <c r="O60" s="7"/>
      <c r="P60" s="28"/>
      <c r="Q60" s="8"/>
      <c r="R60" s="7"/>
      <c r="S60" s="28"/>
      <c r="T60" s="8"/>
      <c r="U60" s="7"/>
      <c r="V60" s="28"/>
      <c r="W60" s="8"/>
      <c r="X60" s="7"/>
      <c r="Y60" s="28"/>
      <c r="Z60" s="8"/>
    </row>
    <row r="61" spans="1:26" hidden="1">
      <c r="A61" s="11"/>
      <c r="B61" s="14" t="str">
        <f>"Construction"</f>
        <v>Construction</v>
      </c>
      <c r="C61" s="7"/>
      <c r="D61" s="28"/>
      <c r="E61" s="8"/>
      <c r="F61" s="7"/>
      <c r="G61" s="28"/>
      <c r="H61" s="8"/>
      <c r="I61" s="7"/>
      <c r="J61" s="28"/>
      <c r="K61" s="8"/>
      <c r="L61" s="7"/>
      <c r="M61" s="28"/>
      <c r="N61" s="8"/>
      <c r="O61" s="7"/>
      <c r="P61" s="28"/>
      <c r="Q61" s="8"/>
      <c r="R61" s="7"/>
      <c r="S61" s="28"/>
      <c r="T61" s="8"/>
      <c r="U61" s="7"/>
      <c r="V61" s="28"/>
      <c r="W61" s="8"/>
      <c r="X61" s="7"/>
      <c r="Y61" s="28"/>
      <c r="Z61" s="8"/>
    </row>
    <row r="62" spans="1:26" hidden="1">
      <c r="A62" s="11"/>
      <c r="B62" s="14" t="s">
        <v>10</v>
      </c>
      <c r="C62" s="7"/>
      <c r="D62" s="28"/>
      <c r="E62" s="8"/>
      <c r="F62" s="7"/>
      <c r="G62" s="28"/>
      <c r="H62" s="8"/>
      <c r="I62" s="7"/>
      <c r="J62" s="28"/>
      <c r="K62" s="8"/>
      <c r="L62" s="7"/>
      <c r="M62" s="28"/>
      <c r="N62" s="8"/>
      <c r="O62" s="7"/>
      <c r="P62" s="28"/>
      <c r="Q62" s="8"/>
      <c r="R62" s="7"/>
      <c r="S62" s="28"/>
      <c r="T62" s="8"/>
      <c r="U62" s="7"/>
      <c r="V62" s="28"/>
      <c r="W62" s="8"/>
      <c r="X62" s="7"/>
      <c r="Y62" s="28"/>
      <c r="Z62" s="8"/>
    </row>
    <row r="63" spans="1:26" ht="15.75" hidden="1" thickBot="1">
      <c r="A63" s="11"/>
      <c r="B63" s="14" t="str">
        <f>"Operations"</f>
        <v>Operations</v>
      </c>
      <c r="C63" s="7"/>
      <c r="D63" s="28"/>
      <c r="E63" s="8"/>
      <c r="F63" s="7"/>
      <c r="G63" s="28"/>
      <c r="H63" s="8"/>
      <c r="I63" s="7"/>
      <c r="J63" s="28"/>
      <c r="K63" s="8"/>
      <c r="L63" s="7"/>
      <c r="M63" s="28"/>
      <c r="N63" s="8"/>
      <c r="O63" s="7"/>
      <c r="P63" s="28"/>
      <c r="Q63" s="8"/>
      <c r="R63" s="7"/>
      <c r="S63" s="28"/>
      <c r="T63" s="8"/>
      <c r="U63" s="7"/>
      <c r="V63" s="28"/>
      <c r="W63" s="8"/>
      <c r="X63" s="7"/>
      <c r="Y63" s="28"/>
      <c r="Z63" s="8"/>
    </row>
    <row r="64" spans="1:26" ht="16.5" thickTop="1" thickBot="1">
      <c r="A64" s="12"/>
      <c r="B64" s="15" t="str">
        <f>"Total"</f>
        <v>Total</v>
      </c>
      <c r="C64" s="37">
        <f t="shared" ref="C64:Z64" si="8">SUM(C59:C63)</f>
        <v>0</v>
      </c>
      <c r="D64" s="38">
        <f t="shared" si="8"/>
        <v>0</v>
      </c>
      <c r="E64" s="39">
        <f t="shared" si="8"/>
        <v>0</v>
      </c>
      <c r="F64" s="37">
        <f t="shared" si="8"/>
        <v>0</v>
      </c>
      <c r="G64" s="38">
        <f t="shared" si="8"/>
        <v>0</v>
      </c>
      <c r="H64" s="39">
        <f t="shared" si="8"/>
        <v>0</v>
      </c>
      <c r="I64" s="37">
        <f t="shared" si="8"/>
        <v>0</v>
      </c>
      <c r="J64" s="38">
        <f t="shared" si="8"/>
        <v>0</v>
      </c>
      <c r="K64" s="39">
        <f t="shared" si="8"/>
        <v>0</v>
      </c>
      <c r="L64" s="37">
        <f t="shared" si="8"/>
        <v>0</v>
      </c>
      <c r="M64" s="38">
        <f t="shared" si="8"/>
        <v>0</v>
      </c>
      <c r="N64" s="39">
        <f t="shared" si="8"/>
        <v>0</v>
      </c>
      <c r="O64" s="37">
        <f t="shared" si="8"/>
        <v>0</v>
      </c>
      <c r="P64" s="38">
        <f t="shared" si="8"/>
        <v>0</v>
      </c>
      <c r="Q64" s="39">
        <f t="shared" si="8"/>
        <v>0</v>
      </c>
      <c r="R64" s="37">
        <f t="shared" si="8"/>
        <v>0</v>
      </c>
      <c r="S64" s="38">
        <f t="shared" si="8"/>
        <v>0</v>
      </c>
      <c r="T64" s="39">
        <f t="shared" si="8"/>
        <v>0</v>
      </c>
      <c r="U64" s="37">
        <f t="shared" si="8"/>
        <v>0</v>
      </c>
      <c r="V64" s="38">
        <f t="shared" si="8"/>
        <v>0</v>
      </c>
      <c r="W64" s="39">
        <f t="shared" si="8"/>
        <v>0</v>
      </c>
      <c r="X64" s="37">
        <f t="shared" si="8"/>
        <v>0</v>
      </c>
      <c r="Y64" s="38">
        <f t="shared" si="8"/>
        <v>0</v>
      </c>
      <c r="Z64" s="39">
        <f t="shared" si="8"/>
        <v>0</v>
      </c>
    </row>
    <row r="65" spans="1:26" ht="30.75" thickBot="1">
      <c r="A65" s="4" t="s">
        <v>1</v>
      </c>
      <c r="B65" s="40"/>
      <c r="C65" s="25" t="str">
        <f>"FTE (ENP)"</f>
        <v>FTE (ENP)</v>
      </c>
      <c r="D65" s="26" t="str">
        <f>"FTE (OTH)"</f>
        <v>FTE (OTH)</v>
      </c>
      <c r="E65" s="16" t="str">
        <f>"Capital"</f>
        <v>Capital</v>
      </c>
      <c r="F65" s="25" t="str">
        <f>"FTE (ENP)"</f>
        <v>FTE (ENP)</v>
      </c>
      <c r="G65" s="26" t="str">
        <f>"FTE (OTH)"</f>
        <v>FTE (OTH)</v>
      </c>
      <c r="H65" s="16" t="str">
        <f>"Capital"</f>
        <v>Capital</v>
      </c>
      <c r="I65" s="25" t="str">
        <f>"FTE (ENP)"</f>
        <v>FTE (ENP)</v>
      </c>
      <c r="J65" s="26" t="str">
        <f>"FTE (OTH)"</f>
        <v>FTE (OTH)</v>
      </c>
      <c r="K65" s="16" t="str">
        <f>"Capital"</f>
        <v>Capital</v>
      </c>
      <c r="L65" s="25" t="str">
        <f>"FTE (ENP)"</f>
        <v>FTE (ENP)</v>
      </c>
      <c r="M65" s="26" t="str">
        <f>"FTE (OTH)"</f>
        <v>FTE (OTH)</v>
      </c>
      <c r="N65" s="16" t="str">
        <f>"Capital"</f>
        <v>Capital</v>
      </c>
      <c r="O65" s="25" t="str">
        <f>"FTE (ENP)"</f>
        <v>FTE (ENP)</v>
      </c>
      <c r="P65" s="26" t="str">
        <f>"FTE (OTH)"</f>
        <v>FTE (OTH)</v>
      </c>
      <c r="Q65" s="16" t="str">
        <f>"Capital"</f>
        <v>Capital</v>
      </c>
      <c r="R65" s="25" t="str">
        <f>"FTE (ENP)"</f>
        <v>FTE (ENP)</v>
      </c>
      <c r="S65" s="26" t="str">
        <f>"FTE (OTH)"</f>
        <v>FTE (OTH)</v>
      </c>
      <c r="T65" s="16" t="str">
        <f>"Capital"</f>
        <v>Capital</v>
      </c>
      <c r="U65" s="25" t="str">
        <f>"FTE (ENP)"</f>
        <v>FTE (ENP)</v>
      </c>
      <c r="V65" s="26" t="str">
        <f>"FTE (OTH)"</f>
        <v>FTE (OTH)</v>
      </c>
      <c r="W65" s="16" t="str">
        <f>"Capital"</f>
        <v>Capital</v>
      </c>
      <c r="X65" s="25" t="str">
        <f>"FTE (ENP)"</f>
        <v>FTE (ENP)</v>
      </c>
      <c r="Y65" s="26" t="str">
        <f>"FTE (OTH)"</f>
        <v>FTE (OTH)</v>
      </c>
      <c r="Z65" s="16" t="str">
        <f>"Capital"</f>
        <v>Capital</v>
      </c>
    </row>
    <row r="66" spans="1:26" hidden="1">
      <c r="A66" s="11"/>
      <c r="B66" s="13" t="str">
        <f>"Research &amp; Development"</f>
        <v>Research &amp; Development</v>
      </c>
      <c r="C66" s="5"/>
      <c r="D66" s="27"/>
      <c r="E66" s="6"/>
      <c r="F66" s="5"/>
      <c r="G66" s="27"/>
      <c r="H66" s="6"/>
      <c r="I66" s="5"/>
      <c r="J66" s="27"/>
      <c r="K66" s="6"/>
      <c r="L66" s="5"/>
      <c r="M66" s="27"/>
      <c r="N66" s="6"/>
      <c r="O66" s="5"/>
      <c r="P66" s="27"/>
      <c r="Q66" s="6"/>
      <c r="R66" s="5"/>
      <c r="S66" s="27"/>
      <c r="T66" s="6"/>
      <c r="U66" s="5"/>
      <c r="V66" s="27"/>
      <c r="W66" s="6"/>
      <c r="X66" s="5"/>
      <c r="Y66" s="27"/>
      <c r="Z66" s="6"/>
    </row>
    <row r="67" spans="1:26" hidden="1">
      <c r="A67" s="11"/>
      <c r="B67" s="14" t="str">
        <f>"Engineering &amp; Design"</f>
        <v>Engineering &amp; Design</v>
      </c>
      <c r="C67" s="7"/>
      <c r="D67" s="28"/>
      <c r="E67" s="8"/>
      <c r="F67" s="7"/>
      <c r="G67" s="28"/>
      <c r="H67" s="8"/>
      <c r="I67" s="7"/>
      <c r="J67" s="28"/>
      <c r="K67" s="8"/>
      <c r="L67" s="7"/>
      <c r="M67" s="28"/>
      <c r="N67" s="8"/>
      <c r="O67" s="7"/>
      <c r="P67" s="28"/>
      <c r="Q67" s="8"/>
      <c r="R67" s="7"/>
      <c r="S67" s="28"/>
      <c r="T67" s="8"/>
      <c r="U67" s="7"/>
      <c r="V67" s="28"/>
      <c r="W67" s="8"/>
      <c r="X67" s="7"/>
      <c r="Y67" s="28"/>
      <c r="Z67" s="8"/>
    </row>
    <row r="68" spans="1:26" hidden="1">
      <c r="A68" s="11"/>
      <c r="B68" s="14" t="str">
        <f>"Construction"</f>
        <v>Construction</v>
      </c>
      <c r="C68" s="7"/>
      <c r="D68" s="28"/>
      <c r="E68" s="8"/>
      <c r="F68" s="7"/>
      <c r="G68" s="28"/>
      <c r="H68" s="8"/>
      <c r="I68" s="7"/>
      <c r="J68" s="28"/>
      <c r="K68" s="8"/>
      <c r="L68" s="7"/>
      <c r="M68" s="28"/>
      <c r="N68" s="8"/>
      <c r="O68" s="7"/>
      <c r="P68" s="28"/>
      <c r="Q68" s="8"/>
      <c r="R68" s="7"/>
      <c r="S68" s="28"/>
      <c r="T68" s="8"/>
      <c r="U68" s="7"/>
      <c r="V68" s="28"/>
      <c r="W68" s="8"/>
      <c r="X68" s="7"/>
      <c r="Y68" s="28"/>
      <c r="Z68" s="8"/>
    </row>
    <row r="69" spans="1:26" hidden="1">
      <c r="A69" s="11"/>
      <c r="B69" s="14" t="s">
        <v>10</v>
      </c>
      <c r="C69" s="7"/>
      <c r="D69" s="28"/>
      <c r="E69" s="8"/>
      <c r="F69" s="7"/>
      <c r="G69" s="28"/>
      <c r="H69" s="8"/>
      <c r="I69" s="7"/>
      <c r="J69" s="28"/>
      <c r="K69" s="8"/>
      <c r="L69" s="7"/>
      <c r="M69" s="28"/>
      <c r="N69" s="8"/>
      <c r="O69" s="7"/>
      <c r="P69" s="28"/>
      <c r="Q69" s="8"/>
      <c r="R69" s="7"/>
      <c r="S69" s="28"/>
      <c r="T69" s="8"/>
      <c r="U69" s="7"/>
      <c r="V69" s="28"/>
      <c r="W69" s="8"/>
      <c r="X69" s="7"/>
      <c r="Y69" s="28"/>
      <c r="Z69" s="8"/>
    </row>
    <row r="70" spans="1:26" ht="15.75" hidden="1" thickBot="1">
      <c r="A70" s="11"/>
      <c r="B70" s="14" t="str">
        <f>"Operations"</f>
        <v>Operations</v>
      </c>
      <c r="C70" s="7"/>
      <c r="D70" s="28"/>
      <c r="E70" s="8"/>
      <c r="F70" s="7"/>
      <c r="G70" s="28"/>
      <c r="H70" s="8"/>
      <c r="I70" s="7"/>
      <c r="J70" s="28"/>
      <c r="K70" s="8"/>
      <c r="L70" s="7"/>
      <c r="M70" s="28"/>
      <c r="N70" s="8"/>
      <c r="O70" s="7"/>
      <c r="P70" s="28"/>
      <c r="Q70" s="8"/>
      <c r="R70" s="7"/>
      <c r="S70" s="28"/>
      <c r="T70" s="8"/>
      <c r="U70" s="7"/>
      <c r="V70" s="28"/>
      <c r="W70" s="8"/>
      <c r="X70" s="7"/>
      <c r="Y70" s="28"/>
      <c r="Z70" s="8"/>
    </row>
    <row r="71" spans="1:26" ht="16.5" thickTop="1" thickBot="1">
      <c r="A71" s="12"/>
      <c r="B71" s="15" t="str">
        <f>"Total"</f>
        <v>Total</v>
      </c>
      <c r="C71" s="37">
        <f t="shared" ref="C71:Z71" si="9">SUM(C66:C70)</f>
        <v>0</v>
      </c>
      <c r="D71" s="38">
        <f t="shared" si="9"/>
        <v>0</v>
      </c>
      <c r="E71" s="39">
        <f t="shared" si="9"/>
        <v>0</v>
      </c>
      <c r="F71" s="37">
        <f t="shared" si="9"/>
        <v>0</v>
      </c>
      <c r="G71" s="38">
        <f t="shared" si="9"/>
        <v>0</v>
      </c>
      <c r="H71" s="39">
        <f t="shared" si="9"/>
        <v>0</v>
      </c>
      <c r="I71" s="37">
        <f t="shared" si="9"/>
        <v>0</v>
      </c>
      <c r="J71" s="38">
        <f t="shared" si="9"/>
        <v>0</v>
      </c>
      <c r="K71" s="39">
        <f t="shared" si="9"/>
        <v>0</v>
      </c>
      <c r="L71" s="37">
        <f t="shared" si="9"/>
        <v>0</v>
      </c>
      <c r="M71" s="38">
        <f t="shared" si="9"/>
        <v>0</v>
      </c>
      <c r="N71" s="39">
        <f t="shared" si="9"/>
        <v>0</v>
      </c>
      <c r="O71" s="37">
        <f t="shared" si="9"/>
        <v>0</v>
      </c>
      <c r="P71" s="38">
        <f t="shared" si="9"/>
        <v>0</v>
      </c>
      <c r="Q71" s="39">
        <f t="shared" si="9"/>
        <v>0</v>
      </c>
      <c r="R71" s="37">
        <f t="shared" si="9"/>
        <v>0</v>
      </c>
      <c r="S71" s="38">
        <f t="shared" si="9"/>
        <v>0</v>
      </c>
      <c r="T71" s="39">
        <f t="shared" si="9"/>
        <v>0</v>
      </c>
      <c r="U71" s="37">
        <f t="shared" si="9"/>
        <v>0</v>
      </c>
      <c r="V71" s="38">
        <f t="shared" si="9"/>
        <v>0</v>
      </c>
      <c r="W71" s="39">
        <f t="shared" si="9"/>
        <v>0</v>
      </c>
      <c r="X71" s="37">
        <f t="shared" si="9"/>
        <v>0</v>
      </c>
      <c r="Y71" s="38">
        <f t="shared" si="9"/>
        <v>0</v>
      </c>
      <c r="Z71" s="39">
        <f t="shared" si="9"/>
        <v>0</v>
      </c>
    </row>
    <row r="72" spans="1:26" ht="30.75" thickBot="1">
      <c r="A72" s="4" t="s">
        <v>1</v>
      </c>
      <c r="B72" s="40"/>
      <c r="C72" s="25" t="str">
        <f>"FTE (ENP)"</f>
        <v>FTE (ENP)</v>
      </c>
      <c r="D72" s="26" t="str">
        <f>"FTE (OTH)"</f>
        <v>FTE (OTH)</v>
      </c>
      <c r="E72" s="16" t="str">
        <f>"Capital"</f>
        <v>Capital</v>
      </c>
      <c r="F72" s="25" t="str">
        <f>"FTE (ENP)"</f>
        <v>FTE (ENP)</v>
      </c>
      <c r="G72" s="26" t="str">
        <f>"FTE (OTH)"</f>
        <v>FTE (OTH)</v>
      </c>
      <c r="H72" s="16" t="str">
        <f>"Capital"</f>
        <v>Capital</v>
      </c>
      <c r="I72" s="25" t="str">
        <f>"FTE (ENP)"</f>
        <v>FTE (ENP)</v>
      </c>
      <c r="J72" s="26" t="str">
        <f>"FTE (OTH)"</f>
        <v>FTE (OTH)</v>
      </c>
      <c r="K72" s="16" t="str">
        <f>"Capital"</f>
        <v>Capital</v>
      </c>
      <c r="L72" s="25" t="str">
        <f>"FTE (ENP)"</f>
        <v>FTE (ENP)</v>
      </c>
      <c r="M72" s="26" t="str">
        <f>"FTE (OTH)"</f>
        <v>FTE (OTH)</v>
      </c>
      <c r="N72" s="16" t="str">
        <f>"Capital"</f>
        <v>Capital</v>
      </c>
      <c r="O72" s="25" t="str">
        <f>"FTE (ENP)"</f>
        <v>FTE (ENP)</v>
      </c>
      <c r="P72" s="26" t="str">
        <f>"FTE (OTH)"</f>
        <v>FTE (OTH)</v>
      </c>
      <c r="Q72" s="16" t="str">
        <f>"Capital"</f>
        <v>Capital</v>
      </c>
      <c r="R72" s="25" t="str">
        <f>"FTE (ENP)"</f>
        <v>FTE (ENP)</v>
      </c>
      <c r="S72" s="26" t="str">
        <f>"FTE (OTH)"</f>
        <v>FTE (OTH)</v>
      </c>
      <c r="T72" s="16" t="str">
        <f>"Capital"</f>
        <v>Capital</v>
      </c>
      <c r="U72" s="25" t="str">
        <f>"FTE (ENP)"</f>
        <v>FTE (ENP)</v>
      </c>
      <c r="V72" s="26" t="str">
        <f>"FTE (OTH)"</f>
        <v>FTE (OTH)</v>
      </c>
      <c r="W72" s="16" t="str">
        <f>"Capital"</f>
        <v>Capital</v>
      </c>
      <c r="X72" s="25" t="str">
        <f>"FTE (ENP)"</f>
        <v>FTE (ENP)</v>
      </c>
      <c r="Y72" s="26" t="str">
        <f>"FTE (OTH)"</f>
        <v>FTE (OTH)</v>
      </c>
      <c r="Z72" s="16" t="str">
        <f>"Capital"</f>
        <v>Capital</v>
      </c>
    </row>
    <row r="73" spans="1:26" hidden="1">
      <c r="A73" s="11"/>
      <c r="B73" s="13" t="str">
        <f>"Research &amp; Development"</f>
        <v>Research &amp; Development</v>
      </c>
      <c r="C73" s="5"/>
      <c r="D73" s="27"/>
      <c r="E73" s="6"/>
      <c r="F73" s="5"/>
      <c r="G73" s="27"/>
      <c r="H73" s="6"/>
      <c r="I73" s="5"/>
      <c r="J73" s="27"/>
      <c r="K73" s="6"/>
      <c r="L73" s="5"/>
      <c r="M73" s="27"/>
      <c r="N73" s="6"/>
      <c r="O73" s="5"/>
      <c r="P73" s="27"/>
      <c r="Q73" s="6"/>
      <c r="R73" s="5"/>
      <c r="S73" s="27"/>
      <c r="T73" s="6"/>
      <c r="U73" s="5"/>
      <c r="V73" s="27"/>
      <c r="W73" s="6"/>
      <c r="X73" s="5"/>
      <c r="Y73" s="27"/>
      <c r="Z73" s="6"/>
    </row>
    <row r="74" spans="1:26" hidden="1">
      <c r="A74" s="11"/>
      <c r="B74" s="14" t="str">
        <f>"Engineering &amp; Design"</f>
        <v>Engineering &amp; Design</v>
      </c>
      <c r="C74" s="7"/>
      <c r="D74" s="28"/>
      <c r="E74" s="8"/>
      <c r="F74" s="7"/>
      <c r="G74" s="28"/>
      <c r="H74" s="8"/>
      <c r="I74" s="7"/>
      <c r="J74" s="28"/>
      <c r="K74" s="8"/>
      <c r="L74" s="7"/>
      <c r="M74" s="28"/>
      <c r="N74" s="8"/>
      <c r="O74" s="7"/>
      <c r="P74" s="28"/>
      <c r="Q74" s="8"/>
      <c r="R74" s="7"/>
      <c r="S74" s="28"/>
      <c r="T74" s="8"/>
      <c r="U74" s="7"/>
      <c r="V74" s="28"/>
      <c r="W74" s="8"/>
      <c r="X74" s="7"/>
      <c r="Y74" s="28"/>
      <c r="Z74" s="8"/>
    </row>
    <row r="75" spans="1:26" hidden="1">
      <c r="A75" s="11"/>
      <c r="B75" s="14" t="str">
        <f>"Construction"</f>
        <v>Construction</v>
      </c>
      <c r="C75" s="7"/>
      <c r="D75" s="28"/>
      <c r="E75" s="8"/>
      <c r="F75" s="7"/>
      <c r="G75" s="28"/>
      <c r="H75" s="8"/>
      <c r="I75" s="7"/>
      <c r="J75" s="28"/>
      <c r="K75" s="8"/>
      <c r="L75" s="7"/>
      <c r="M75" s="28"/>
      <c r="N75" s="8"/>
      <c r="O75" s="7"/>
      <c r="P75" s="28"/>
      <c r="Q75" s="8"/>
      <c r="R75" s="7"/>
      <c r="S75" s="28"/>
      <c r="T75" s="8"/>
      <c r="U75" s="7"/>
      <c r="V75" s="28"/>
      <c r="W75" s="8"/>
      <c r="X75" s="7"/>
      <c r="Y75" s="28"/>
      <c r="Z75" s="8"/>
    </row>
    <row r="76" spans="1:26" hidden="1">
      <c r="A76" s="11"/>
      <c r="B76" s="14" t="s">
        <v>10</v>
      </c>
      <c r="C76" s="7"/>
      <c r="D76" s="28"/>
      <c r="E76" s="8"/>
      <c r="F76" s="7"/>
      <c r="G76" s="28"/>
      <c r="H76" s="8"/>
      <c r="I76" s="7"/>
      <c r="J76" s="28"/>
      <c r="K76" s="8"/>
      <c r="L76" s="7"/>
      <c r="M76" s="28"/>
      <c r="N76" s="8"/>
      <c r="O76" s="7"/>
      <c r="P76" s="28"/>
      <c r="Q76" s="8"/>
      <c r="R76" s="7"/>
      <c r="S76" s="28"/>
      <c r="T76" s="8"/>
      <c r="U76" s="7"/>
      <c r="V76" s="28"/>
      <c r="W76" s="8"/>
      <c r="X76" s="7"/>
      <c r="Y76" s="28"/>
      <c r="Z76" s="8"/>
    </row>
    <row r="77" spans="1:26" ht="15.75" hidden="1" thickBot="1">
      <c r="A77" s="11"/>
      <c r="B77" s="14" t="str">
        <f>"Operations"</f>
        <v>Operations</v>
      </c>
      <c r="C77" s="7"/>
      <c r="D77" s="28"/>
      <c r="E77" s="8"/>
      <c r="F77" s="7"/>
      <c r="G77" s="28"/>
      <c r="H77" s="8"/>
      <c r="I77" s="7"/>
      <c r="J77" s="28"/>
      <c r="K77" s="8"/>
      <c r="L77" s="7"/>
      <c r="M77" s="28"/>
      <c r="N77" s="8"/>
      <c r="O77" s="7"/>
      <c r="P77" s="28"/>
      <c r="Q77" s="8"/>
      <c r="R77" s="7"/>
      <c r="S77" s="28"/>
      <c r="T77" s="8"/>
      <c r="U77" s="7"/>
      <c r="V77" s="28"/>
      <c r="W77" s="8"/>
      <c r="X77" s="7"/>
      <c r="Y77" s="28"/>
      <c r="Z77" s="8"/>
    </row>
    <row r="78" spans="1:26" ht="16.5" thickTop="1" thickBot="1">
      <c r="A78" s="12"/>
      <c r="B78" s="15" t="str">
        <f>"Total"</f>
        <v>Total</v>
      </c>
      <c r="C78" s="37">
        <f t="shared" ref="C78:Z78" si="10">SUM(C73:C77)</f>
        <v>0</v>
      </c>
      <c r="D78" s="38">
        <f t="shared" si="10"/>
        <v>0</v>
      </c>
      <c r="E78" s="39">
        <f t="shared" si="10"/>
        <v>0</v>
      </c>
      <c r="F78" s="37">
        <f t="shared" si="10"/>
        <v>0</v>
      </c>
      <c r="G78" s="38">
        <f t="shared" si="10"/>
        <v>0</v>
      </c>
      <c r="H78" s="39">
        <f t="shared" si="10"/>
        <v>0</v>
      </c>
      <c r="I78" s="37">
        <f t="shared" si="10"/>
        <v>0</v>
      </c>
      <c r="J78" s="38">
        <f t="shared" si="10"/>
        <v>0</v>
      </c>
      <c r="K78" s="39">
        <f t="shared" si="10"/>
        <v>0</v>
      </c>
      <c r="L78" s="37">
        <f t="shared" si="10"/>
        <v>0</v>
      </c>
      <c r="M78" s="38">
        <f t="shared" si="10"/>
        <v>0</v>
      </c>
      <c r="N78" s="39">
        <f t="shared" si="10"/>
        <v>0</v>
      </c>
      <c r="O78" s="37">
        <f t="shared" si="10"/>
        <v>0</v>
      </c>
      <c r="P78" s="38">
        <f t="shared" si="10"/>
        <v>0</v>
      </c>
      <c r="Q78" s="39">
        <f t="shared" si="10"/>
        <v>0</v>
      </c>
      <c r="R78" s="37">
        <f t="shared" si="10"/>
        <v>0</v>
      </c>
      <c r="S78" s="38">
        <f t="shared" si="10"/>
        <v>0</v>
      </c>
      <c r="T78" s="39">
        <f t="shared" si="10"/>
        <v>0</v>
      </c>
      <c r="U78" s="37">
        <f t="shared" si="10"/>
        <v>0</v>
      </c>
      <c r="V78" s="38">
        <f t="shared" si="10"/>
        <v>0</v>
      </c>
      <c r="W78" s="39">
        <f t="shared" si="10"/>
        <v>0</v>
      </c>
      <c r="X78" s="37">
        <f t="shared" si="10"/>
        <v>0</v>
      </c>
      <c r="Y78" s="38">
        <f t="shared" si="10"/>
        <v>0</v>
      </c>
      <c r="Z78" s="39">
        <f t="shared" si="10"/>
        <v>0</v>
      </c>
    </row>
  </sheetData>
  <sheetProtection formatCells="0" formatColumns="0" formatRows="0" insertRows="0" deleteRows="0"/>
  <mergeCells count="8">
    <mergeCell ref="U1:W1"/>
    <mergeCell ref="X1:Z1"/>
    <mergeCell ref="C1:E1"/>
    <mergeCell ref="F1:H1"/>
    <mergeCell ref="I1:K1"/>
    <mergeCell ref="L1:N1"/>
    <mergeCell ref="O1:Q1"/>
    <mergeCell ref="R1:T1"/>
  </mergeCells>
  <phoneticPr fontId="0" type="noConversion"/>
  <conditionalFormatting sqref="C17:E19 C21:E21">
    <cfRule type="cellIs" dxfId="900" priority="4883" operator="lessThan">
      <formula>0</formula>
    </cfRule>
  </conditionalFormatting>
  <conditionalFormatting sqref="C17:E17">
    <cfRule type="cellIs" dxfId="899" priority="4882" operator="greaterThan">
      <formula>0</formula>
    </cfRule>
  </conditionalFormatting>
  <conditionalFormatting sqref="C18:E18">
    <cfRule type="cellIs" dxfId="898" priority="4881" operator="greaterThan">
      <formula>0</formula>
    </cfRule>
  </conditionalFormatting>
  <conditionalFormatting sqref="C19:E19">
    <cfRule type="cellIs" dxfId="897" priority="4880" operator="greaterThan">
      <formula>0</formula>
    </cfRule>
  </conditionalFormatting>
  <conditionalFormatting sqref="C21:E21">
    <cfRule type="cellIs" dxfId="896" priority="4879" operator="greaterThan">
      <formula>0</formula>
    </cfRule>
  </conditionalFormatting>
  <conditionalFormatting sqref="C20:E20">
    <cfRule type="cellIs" dxfId="895" priority="544" operator="lessThan">
      <formula>0</formula>
    </cfRule>
  </conditionalFormatting>
  <conditionalFormatting sqref="C20:E20">
    <cfRule type="cellIs" dxfId="894" priority="543" operator="greaterThan">
      <formula>0</formula>
    </cfRule>
  </conditionalFormatting>
  <conditionalFormatting sqref="C22">
    <cfRule type="expression" dxfId="893" priority="535" stopIfTrue="1">
      <formula>MIN(C17:C21)&lt;0</formula>
    </cfRule>
    <cfRule type="cellIs" dxfId="892" priority="536" stopIfTrue="1" operator="equal">
      <formula>0</formula>
    </cfRule>
    <cfRule type="expression" dxfId="891" priority="537" stopIfTrue="1">
      <formula>MAX(C17:C21)=VALUE(C21)</formula>
    </cfRule>
    <cfRule type="expression" dxfId="584" priority="538" stopIfTrue="1">
      <formula>MAX(C17:C21)=VALUE(C20)</formula>
    </cfRule>
    <cfRule type="expression" dxfId="583" priority="539" stopIfTrue="1">
      <formula>MAX(C17:C21)=VALUE(C19)</formula>
    </cfRule>
    <cfRule type="expression" dxfId="582" priority="540" stopIfTrue="1">
      <formula>MAX(C17:C21)=VALUE(C18)</formula>
    </cfRule>
    <cfRule type="expression" dxfId="581" priority="541" stopIfTrue="1">
      <formula>MAX(C17:C21)=VALUE(C17)</formula>
    </cfRule>
  </conditionalFormatting>
  <conditionalFormatting sqref="D22">
    <cfRule type="expression" dxfId="890" priority="521" stopIfTrue="1">
      <formula>MIN(D17:D21)&lt;0</formula>
    </cfRule>
    <cfRule type="cellIs" dxfId="889" priority="522" stopIfTrue="1" operator="equal">
      <formula>0</formula>
    </cfRule>
    <cfRule type="expression" dxfId="888" priority="523" stopIfTrue="1">
      <formula>MAX(D17:D21)=VALUE(D21)</formula>
    </cfRule>
    <cfRule type="expression" dxfId="580" priority="524" stopIfTrue="1">
      <formula>MAX(D17:D21)=VALUE(D20)</formula>
    </cfRule>
    <cfRule type="expression" dxfId="579" priority="525" stopIfTrue="1">
      <formula>MAX(D17:D21)=VALUE(D19)</formula>
    </cfRule>
    <cfRule type="expression" dxfId="578" priority="526" stopIfTrue="1">
      <formula>MAX(D17:D21)=VALUE(D18)</formula>
    </cfRule>
    <cfRule type="expression" dxfId="577" priority="527" stopIfTrue="1">
      <formula>MAX(D17:D21)=VALUE(D17)</formula>
    </cfRule>
  </conditionalFormatting>
  <conditionalFormatting sqref="E22">
    <cfRule type="expression" dxfId="887" priority="507" stopIfTrue="1">
      <formula>MIN(E17:E21)&lt;0</formula>
    </cfRule>
    <cfRule type="cellIs" dxfId="886" priority="508" stopIfTrue="1" operator="equal">
      <formula>0</formula>
    </cfRule>
    <cfRule type="expression" dxfId="885" priority="509" stopIfTrue="1">
      <formula>MAX(E17:E21)=VALUE(E21)</formula>
    </cfRule>
    <cfRule type="expression" dxfId="576" priority="510" stopIfTrue="1">
      <formula>MAX(E17:E21)=VALUE(E20)</formula>
    </cfRule>
    <cfRule type="expression" dxfId="575" priority="511" stopIfTrue="1">
      <formula>MAX(E17:E21)=VALUE(E19)</formula>
    </cfRule>
    <cfRule type="expression" dxfId="574" priority="512" stopIfTrue="1">
      <formula>MAX(E17:E21)=VALUE(E18)</formula>
    </cfRule>
    <cfRule type="expression" dxfId="573" priority="513" stopIfTrue="1">
      <formula>MAX(E17:E21)=VALUE(E17)</formula>
    </cfRule>
  </conditionalFormatting>
  <conditionalFormatting sqref="F21:Z21 F17:Z19">
    <cfRule type="cellIs" dxfId="884" priority="504" operator="lessThan">
      <formula>0</formula>
    </cfRule>
  </conditionalFormatting>
  <conditionalFormatting sqref="F17:Z17">
    <cfRule type="cellIs" dxfId="883" priority="503" operator="greaterThan">
      <formula>0</formula>
    </cfRule>
  </conditionalFormatting>
  <conditionalFormatting sqref="F18:Z18">
    <cfRule type="cellIs" dxfId="882" priority="502" operator="greaterThan">
      <formula>0</formula>
    </cfRule>
  </conditionalFormatting>
  <conditionalFormatting sqref="F19:Z19">
    <cfRule type="cellIs" dxfId="881" priority="501" operator="greaterThan">
      <formula>0</formula>
    </cfRule>
  </conditionalFormatting>
  <conditionalFormatting sqref="F21:Z21">
    <cfRule type="cellIs" dxfId="880" priority="500" operator="greaterThan">
      <formula>0</formula>
    </cfRule>
  </conditionalFormatting>
  <conditionalFormatting sqref="F20:Z20">
    <cfRule type="cellIs" dxfId="879" priority="499" operator="lessThan">
      <formula>0</formula>
    </cfRule>
  </conditionalFormatting>
  <conditionalFormatting sqref="F20:Z20">
    <cfRule type="cellIs" dxfId="878" priority="498" operator="greaterThan">
      <formula>0</formula>
    </cfRule>
  </conditionalFormatting>
  <conditionalFormatting sqref="F22 I22 L22 O22 R22 U22 X22">
    <cfRule type="expression" dxfId="877" priority="491" stopIfTrue="1">
      <formula>MIN(F17:F21)&lt;0</formula>
    </cfRule>
    <cfRule type="cellIs" dxfId="876" priority="492" stopIfTrue="1" operator="equal">
      <formula>0</formula>
    </cfRule>
    <cfRule type="expression" dxfId="875" priority="493" stopIfTrue="1">
      <formula>MAX(F17:F21)=VALUE(F21)</formula>
    </cfRule>
    <cfRule type="expression" dxfId="572" priority="494" stopIfTrue="1">
      <formula>MAX(F17:F21)=VALUE(F20)</formula>
    </cfRule>
    <cfRule type="expression" dxfId="571" priority="495" stopIfTrue="1">
      <formula>MAX(F17:F21)=VALUE(F19)</formula>
    </cfRule>
    <cfRule type="expression" dxfId="570" priority="496" stopIfTrue="1">
      <formula>MAX(F17:F21)=VALUE(F18)</formula>
    </cfRule>
    <cfRule type="expression" dxfId="569" priority="497" stopIfTrue="1">
      <formula>MAX(F17:F21)=VALUE(F17)</formula>
    </cfRule>
  </conditionalFormatting>
  <conditionalFormatting sqref="G22 J22 M22 P22 S22 V22 Y22">
    <cfRule type="expression" dxfId="874" priority="484" stopIfTrue="1">
      <formula>MIN(G17:G21)&lt;0</formula>
    </cfRule>
    <cfRule type="cellIs" dxfId="873" priority="485" stopIfTrue="1" operator="equal">
      <formula>0</formula>
    </cfRule>
    <cfRule type="expression" dxfId="872" priority="486" stopIfTrue="1">
      <formula>MAX(G17:G21)=VALUE(G21)</formula>
    </cfRule>
    <cfRule type="expression" dxfId="568" priority="487" stopIfTrue="1">
      <formula>MAX(G17:G21)=VALUE(G20)</formula>
    </cfRule>
    <cfRule type="expression" dxfId="567" priority="488" stopIfTrue="1">
      <formula>MAX(G17:G21)=VALUE(G19)</formula>
    </cfRule>
    <cfRule type="expression" dxfId="566" priority="489" stopIfTrue="1">
      <formula>MAX(G17:G21)=VALUE(G18)</formula>
    </cfRule>
    <cfRule type="expression" dxfId="565" priority="490" stopIfTrue="1">
      <formula>MAX(G17:G21)=VALUE(G17)</formula>
    </cfRule>
  </conditionalFormatting>
  <conditionalFormatting sqref="H22 K22 N22 Q22 T22 W22 Z22">
    <cfRule type="expression" dxfId="871" priority="477" stopIfTrue="1">
      <formula>MIN(H17:H21)&lt;0</formula>
    </cfRule>
    <cfRule type="cellIs" dxfId="870" priority="478" stopIfTrue="1" operator="equal">
      <formula>0</formula>
    </cfRule>
    <cfRule type="expression" dxfId="869" priority="479" stopIfTrue="1">
      <formula>MAX(H17:H21)=VALUE(H21)</formula>
    </cfRule>
    <cfRule type="expression" dxfId="564" priority="480" stopIfTrue="1">
      <formula>MAX(H17:H21)=VALUE(H20)</formula>
    </cfRule>
    <cfRule type="expression" dxfId="563" priority="481" stopIfTrue="1">
      <formula>MAX(H17:H21)=VALUE(H19)</formula>
    </cfRule>
    <cfRule type="expression" dxfId="562" priority="482" stopIfTrue="1">
      <formula>MAX(H17:H21)=VALUE(H18)</formula>
    </cfRule>
    <cfRule type="expression" dxfId="561" priority="483" stopIfTrue="1">
      <formula>MAX(H17:H21)=VALUE(H17)</formula>
    </cfRule>
  </conditionalFormatting>
  <conditionalFormatting sqref="C3:E5 C7:E7">
    <cfRule type="cellIs" dxfId="868" priority="476" operator="lessThan">
      <formula>0</formula>
    </cfRule>
  </conditionalFormatting>
  <conditionalFormatting sqref="C3:E3">
    <cfRule type="cellIs" dxfId="867" priority="475" operator="greaterThan">
      <formula>0</formula>
    </cfRule>
  </conditionalFormatting>
  <conditionalFormatting sqref="C4:E4">
    <cfRule type="cellIs" dxfId="866" priority="474" operator="greaterThan">
      <formula>0</formula>
    </cfRule>
  </conditionalFormatting>
  <conditionalFormatting sqref="C5:E5">
    <cfRule type="cellIs" dxfId="865" priority="473" operator="greaterThan">
      <formula>0</formula>
    </cfRule>
  </conditionalFormatting>
  <conditionalFormatting sqref="C7:E7">
    <cfRule type="cellIs" dxfId="864" priority="472" operator="greaterThan">
      <formula>0</formula>
    </cfRule>
  </conditionalFormatting>
  <conditionalFormatting sqref="C6:E6">
    <cfRule type="cellIs" dxfId="863" priority="471" operator="lessThan">
      <formula>0</formula>
    </cfRule>
  </conditionalFormatting>
  <conditionalFormatting sqref="C6:E6">
    <cfRule type="cellIs" dxfId="862" priority="470" operator="greaterThan">
      <formula>0</formula>
    </cfRule>
  </conditionalFormatting>
  <conditionalFormatting sqref="C8">
    <cfRule type="expression" dxfId="861" priority="463" stopIfTrue="1">
      <formula>MIN(C3:C7)&lt;0</formula>
    </cfRule>
    <cfRule type="cellIs" dxfId="860" priority="464" stopIfTrue="1" operator="equal">
      <formula>0</formula>
    </cfRule>
    <cfRule type="expression" dxfId="859" priority="465" stopIfTrue="1">
      <formula>MAX(C3:C7)=VALUE(C7)</formula>
    </cfRule>
    <cfRule type="expression" dxfId="560" priority="466" stopIfTrue="1">
      <formula>MAX(C3:C7)=VALUE(C6)</formula>
    </cfRule>
    <cfRule type="expression" dxfId="559" priority="467" stopIfTrue="1">
      <formula>MAX(C3:C7)=VALUE(C5)</formula>
    </cfRule>
    <cfRule type="expression" dxfId="558" priority="468" stopIfTrue="1">
      <formula>MAX(C3:C7)=VALUE(C4)</formula>
    </cfRule>
    <cfRule type="expression" dxfId="557" priority="469" stopIfTrue="1">
      <formula>MAX(C3:C7)=VALUE(C3)</formula>
    </cfRule>
  </conditionalFormatting>
  <conditionalFormatting sqref="D8">
    <cfRule type="expression" dxfId="858" priority="456" stopIfTrue="1">
      <formula>MIN(D3:D7)&lt;0</formula>
    </cfRule>
    <cfRule type="cellIs" dxfId="857" priority="457" stopIfTrue="1" operator="equal">
      <formula>0</formula>
    </cfRule>
    <cfRule type="expression" dxfId="856" priority="458" stopIfTrue="1">
      <formula>MAX(D3:D7)=VALUE(D7)</formula>
    </cfRule>
    <cfRule type="expression" dxfId="556" priority="459" stopIfTrue="1">
      <formula>MAX(D3:D7)=VALUE(D6)</formula>
    </cfRule>
    <cfRule type="expression" dxfId="555" priority="460" stopIfTrue="1">
      <formula>MAX(D3:D7)=VALUE(D5)</formula>
    </cfRule>
    <cfRule type="expression" dxfId="554" priority="461" stopIfTrue="1">
      <formula>MAX(D3:D7)=VALUE(D4)</formula>
    </cfRule>
    <cfRule type="expression" dxfId="553" priority="462" stopIfTrue="1">
      <formula>MAX(D3:D7)=VALUE(D3)</formula>
    </cfRule>
  </conditionalFormatting>
  <conditionalFormatting sqref="E8">
    <cfRule type="expression" dxfId="855" priority="449" stopIfTrue="1">
      <formula>MIN(E3:E7)&lt;0</formula>
    </cfRule>
    <cfRule type="cellIs" dxfId="854" priority="450" stopIfTrue="1" operator="equal">
      <formula>0</formula>
    </cfRule>
    <cfRule type="expression" dxfId="853" priority="451" stopIfTrue="1">
      <formula>MAX(E3:E7)=VALUE(E7)</formula>
    </cfRule>
    <cfRule type="expression" dxfId="552" priority="452" stopIfTrue="1">
      <formula>MAX(E3:E7)=VALUE(E6)</formula>
    </cfRule>
    <cfRule type="expression" dxfId="551" priority="453" stopIfTrue="1">
      <formula>MAX(E3:E7)=VALUE(E5)</formula>
    </cfRule>
    <cfRule type="expression" dxfId="550" priority="454" stopIfTrue="1">
      <formula>MAX(E3:E7)=VALUE(E4)</formula>
    </cfRule>
    <cfRule type="expression" dxfId="549" priority="455" stopIfTrue="1">
      <formula>MAX(E3:E7)=VALUE(E3)</formula>
    </cfRule>
  </conditionalFormatting>
  <conditionalFormatting sqref="F7:Z7 F3:Z5">
    <cfRule type="cellIs" dxfId="852" priority="448" operator="lessThan">
      <formula>0</formula>
    </cfRule>
  </conditionalFormatting>
  <conditionalFormatting sqref="F3:Z3">
    <cfRule type="cellIs" dxfId="851" priority="447" operator="greaterThan">
      <formula>0</formula>
    </cfRule>
  </conditionalFormatting>
  <conditionalFormatting sqref="F4:Z4">
    <cfRule type="cellIs" dxfId="850" priority="446" operator="greaterThan">
      <formula>0</formula>
    </cfRule>
  </conditionalFormatting>
  <conditionalFormatting sqref="F5:Z5">
    <cfRule type="cellIs" dxfId="849" priority="445" operator="greaterThan">
      <formula>0</formula>
    </cfRule>
  </conditionalFormatting>
  <conditionalFormatting sqref="F7:Z7">
    <cfRule type="cellIs" dxfId="848" priority="444" operator="greaterThan">
      <formula>0</formula>
    </cfRule>
  </conditionalFormatting>
  <conditionalFormatting sqref="F6:Z6">
    <cfRule type="cellIs" dxfId="847" priority="443" operator="lessThan">
      <formula>0</formula>
    </cfRule>
  </conditionalFormatting>
  <conditionalFormatting sqref="F6:Z6">
    <cfRule type="cellIs" dxfId="846" priority="442" operator="greaterThan">
      <formula>0</formula>
    </cfRule>
  </conditionalFormatting>
  <conditionalFormatting sqref="F8 I8 L8 O8 R8 U8 X8">
    <cfRule type="expression" dxfId="845" priority="435" stopIfTrue="1">
      <formula>MIN(F3:F7)&lt;0</formula>
    </cfRule>
    <cfRule type="cellIs" dxfId="844" priority="436" stopIfTrue="1" operator="equal">
      <formula>0</formula>
    </cfRule>
    <cfRule type="expression" dxfId="843" priority="437" stopIfTrue="1">
      <formula>MAX(F3:F7)=VALUE(F7)</formula>
    </cfRule>
    <cfRule type="expression" dxfId="548" priority="438" stopIfTrue="1">
      <formula>MAX(F3:F7)=VALUE(F6)</formula>
    </cfRule>
    <cfRule type="expression" dxfId="547" priority="439" stopIfTrue="1">
      <formula>MAX(F3:F7)=VALUE(F5)</formula>
    </cfRule>
    <cfRule type="expression" dxfId="546" priority="440" stopIfTrue="1">
      <formula>MAX(F3:F7)=VALUE(F4)</formula>
    </cfRule>
    <cfRule type="expression" dxfId="545" priority="441" stopIfTrue="1">
      <formula>MAX(F3:F7)=VALUE(F3)</formula>
    </cfRule>
  </conditionalFormatting>
  <conditionalFormatting sqref="G8 J8 M8 P8 S8 V8 Y8">
    <cfRule type="expression" dxfId="842" priority="428" stopIfTrue="1">
      <formula>MIN(G3:G7)&lt;0</formula>
    </cfRule>
    <cfRule type="cellIs" dxfId="841" priority="429" stopIfTrue="1" operator="equal">
      <formula>0</formula>
    </cfRule>
    <cfRule type="expression" dxfId="840" priority="430" stopIfTrue="1">
      <formula>MAX(G3:G7)=VALUE(G7)</formula>
    </cfRule>
    <cfRule type="expression" dxfId="544" priority="431" stopIfTrue="1">
      <formula>MAX(G3:G7)=VALUE(G6)</formula>
    </cfRule>
    <cfRule type="expression" dxfId="543" priority="432" stopIfTrue="1">
      <formula>MAX(G3:G7)=VALUE(G5)</formula>
    </cfRule>
    <cfRule type="expression" dxfId="542" priority="433" stopIfTrue="1">
      <formula>MAX(G3:G7)=VALUE(G4)</formula>
    </cfRule>
    <cfRule type="expression" dxfId="541" priority="434" stopIfTrue="1">
      <formula>MAX(G3:G7)=VALUE(G3)</formula>
    </cfRule>
  </conditionalFormatting>
  <conditionalFormatting sqref="H8 K8 N8 Q8 T8 W8 Z8">
    <cfRule type="expression" dxfId="839" priority="421" stopIfTrue="1">
      <formula>MIN(H3:H7)&lt;0</formula>
    </cfRule>
    <cfRule type="cellIs" dxfId="838" priority="422" stopIfTrue="1" operator="equal">
      <formula>0</formula>
    </cfRule>
    <cfRule type="expression" dxfId="837" priority="423" stopIfTrue="1">
      <formula>MAX(H3:H7)=VALUE(H7)</formula>
    </cfRule>
    <cfRule type="expression" dxfId="540" priority="424" stopIfTrue="1">
      <formula>MAX(H3:H7)=VALUE(H6)</formula>
    </cfRule>
    <cfRule type="expression" dxfId="539" priority="425" stopIfTrue="1">
      <formula>MAX(H3:H7)=VALUE(H5)</formula>
    </cfRule>
    <cfRule type="expression" dxfId="538" priority="426" stopIfTrue="1">
      <formula>MAX(H3:H7)=VALUE(H4)</formula>
    </cfRule>
    <cfRule type="expression" dxfId="537" priority="427" stopIfTrue="1">
      <formula>MAX(H3:H7)=VALUE(H3)</formula>
    </cfRule>
  </conditionalFormatting>
  <conditionalFormatting sqref="C10:E12 C14:E14">
    <cfRule type="cellIs" dxfId="836" priority="420" operator="lessThan">
      <formula>0</formula>
    </cfRule>
  </conditionalFormatting>
  <conditionalFormatting sqref="C10:E10">
    <cfRule type="cellIs" dxfId="835" priority="419" operator="greaterThan">
      <formula>0</formula>
    </cfRule>
  </conditionalFormatting>
  <conditionalFormatting sqref="C11:E11">
    <cfRule type="cellIs" dxfId="834" priority="418" operator="greaterThan">
      <formula>0</formula>
    </cfRule>
  </conditionalFormatting>
  <conditionalFormatting sqref="C12:E12">
    <cfRule type="cellIs" dxfId="833" priority="417" operator="greaterThan">
      <formula>0</formula>
    </cfRule>
  </conditionalFormatting>
  <conditionalFormatting sqref="C14:E14">
    <cfRule type="cellIs" dxfId="832" priority="416" operator="greaterThan">
      <formula>0</formula>
    </cfRule>
  </conditionalFormatting>
  <conditionalFormatting sqref="C13:E13">
    <cfRule type="cellIs" dxfId="831" priority="415" operator="lessThan">
      <formula>0</formula>
    </cfRule>
  </conditionalFormatting>
  <conditionalFormatting sqref="C13:E13">
    <cfRule type="cellIs" dxfId="830" priority="414" operator="greaterThan">
      <formula>0</formula>
    </cfRule>
  </conditionalFormatting>
  <conditionalFormatting sqref="C15">
    <cfRule type="expression" dxfId="829" priority="407" stopIfTrue="1">
      <formula>MIN(C10:C14)&lt;0</formula>
    </cfRule>
    <cfRule type="cellIs" dxfId="828" priority="408" stopIfTrue="1" operator="equal">
      <formula>0</formula>
    </cfRule>
    <cfRule type="expression" dxfId="827" priority="409" stopIfTrue="1">
      <formula>MAX(C10:C14)=VALUE(C14)</formula>
    </cfRule>
    <cfRule type="expression" dxfId="536" priority="410" stopIfTrue="1">
      <formula>MAX(C10:C14)=VALUE(C13)</formula>
    </cfRule>
    <cfRule type="expression" dxfId="535" priority="411" stopIfTrue="1">
      <formula>MAX(C10:C14)=VALUE(C12)</formula>
    </cfRule>
    <cfRule type="expression" dxfId="534" priority="412" stopIfTrue="1">
      <formula>MAX(C10:C14)=VALUE(C11)</formula>
    </cfRule>
    <cfRule type="expression" dxfId="533" priority="413" stopIfTrue="1">
      <formula>MAX(C10:C14)=VALUE(C10)</formula>
    </cfRule>
  </conditionalFormatting>
  <conditionalFormatting sqref="D15">
    <cfRule type="expression" dxfId="826" priority="400" stopIfTrue="1">
      <formula>MIN(D10:D14)&lt;0</formula>
    </cfRule>
    <cfRule type="cellIs" dxfId="825" priority="401" stopIfTrue="1" operator="equal">
      <formula>0</formula>
    </cfRule>
    <cfRule type="expression" dxfId="824" priority="402" stopIfTrue="1">
      <formula>MAX(D10:D14)=VALUE(D14)</formula>
    </cfRule>
    <cfRule type="expression" dxfId="532" priority="403" stopIfTrue="1">
      <formula>MAX(D10:D14)=VALUE(D13)</formula>
    </cfRule>
    <cfRule type="expression" dxfId="531" priority="404" stopIfTrue="1">
      <formula>MAX(D10:D14)=VALUE(D12)</formula>
    </cfRule>
    <cfRule type="expression" dxfId="530" priority="405" stopIfTrue="1">
      <formula>MAX(D10:D14)=VALUE(D11)</formula>
    </cfRule>
    <cfRule type="expression" dxfId="529" priority="406" stopIfTrue="1">
      <formula>MAX(D10:D14)=VALUE(D10)</formula>
    </cfRule>
  </conditionalFormatting>
  <conditionalFormatting sqref="E15">
    <cfRule type="expression" dxfId="823" priority="393" stopIfTrue="1">
      <formula>MIN(E10:E14)&lt;0</formula>
    </cfRule>
    <cfRule type="cellIs" dxfId="822" priority="394" stopIfTrue="1" operator="equal">
      <formula>0</formula>
    </cfRule>
    <cfRule type="expression" dxfId="821" priority="395" stopIfTrue="1">
      <formula>MAX(E10:E14)=VALUE(E14)</formula>
    </cfRule>
    <cfRule type="expression" dxfId="528" priority="396" stopIfTrue="1">
      <formula>MAX(E10:E14)=VALUE(E13)</formula>
    </cfRule>
    <cfRule type="expression" dxfId="527" priority="397" stopIfTrue="1">
      <formula>MAX(E10:E14)=VALUE(E12)</formula>
    </cfRule>
    <cfRule type="expression" dxfId="526" priority="398" stopIfTrue="1">
      <formula>MAX(E10:E14)=VALUE(E11)</formula>
    </cfRule>
    <cfRule type="expression" dxfId="525" priority="399" stopIfTrue="1">
      <formula>MAX(E10:E14)=VALUE(E10)</formula>
    </cfRule>
  </conditionalFormatting>
  <conditionalFormatting sqref="F14:Z14 F10:Z12">
    <cfRule type="cellIs" dxfId="820" priority="392" operator="lessThan">
      <formula>0</formula>
    </cfRule>
  </conditionalFormatting>
  <conditionalFormatting sqref="F10:Z10">
    <cfRule type="cellIs" dxfId="819" priority="391" operator="greaterThan">
      <formula>0</formula>
    </cfRule>
  </conditionalFormatting>
  <conditionalFormatting sqref="F11:Z11">
    <cfRule type="cellIs" dxfId="818" priority="390" operator="greaterThan">
      <formula>0</formula>
    </cfRule>
  </conditionalFormatting>
  <conditionalFormatting sqref="F12:Z12">
    <cfRule type="cellIs" dxfId="817" priority="389" operator="greaterThan">
      <formula>0</formula>
    </cfRule>
  </conditionalFormatting>
  <conditionalFormatting sqref="F14:Z14">
    <cfRule type="cellIs" dxfId="816" priority="388" operator="greaterThan">
      <formula>0</formula>
    </cfRule>
  </conditionalFormatting>
  <conditionalFormatting sqref="F13:Z13">
    <cfRule type="cellIs" dxfId="815" priority="387" operator="lessThan">
      <formula>0</formula>
    </cfRule>
  </conditionalFormatting>
  <conditionalFormatting sqref="F13:Z13">
    <cfRule type="cellIs" dxfId="814" priority="386" operator="greaterThan">
      <formula>0</formula>
    </cfRule>
  </conditionalFormatting>
  <conditionalFormatting sqref="F15 I15 L15 O15 R15 U15 X15">
    <cfRule type="expression" dxfId="813" priority="379" stopIfTrue="1">
      <formula>MIN(F10:F14)&lt;0</formula>
    </cfRule>
    <cfRule type="cellIs" dxfId="812" priority="380" stopIfTrue="1" operator="equal">
      <formula>0</formula>
    </cfRule>
    <cfRule type="expression" dxfId="811" priority="381" stopIfTrue="1">
      <formula>MAX(F10:F14)=VALUE(F14)</formula>
    </cfRule>
    <cfRule type="expression" dxfId="524" priority="382" stopIfTrue="1">
      <formula>MAX(F10:F14)=VALUE(F13)</formula>
    </cfRule>
    <cfRule type="expression" dxfId="523" priority="383" stopIfTrue="1">
      <formula>MAX(F10:F14)=VALUE(F12)</formula>
    </cfRule>
    <cfRule type="expression" dxfId="522" priority="384" stopIfTrue="1">
      <formula>MAX(F10:F14)=VALUE(F11)</formula>
    </cfRule>
    <cfRule type="expression" dxfId="521" priority="385" stopIfTrue="1">
      <formula>MAX(F10:F14)=VALUE(F10)</formula>
    </cfRule>
  </conditionalFormatting>
  <conditionalFormatting sqref="G15 J15 M15 P15 S15 V15 Y15">
    <cfRule type="expression" dxfId="810" priority="372" stopIfTrue="1">
      <formula>MIN(G10:G14)&lt;0</formula>
    </cfRule>
    <cfRule type="cellIs" dxfId="809" priority="373" stopIfTrue="1" operator="equal">
      <formula>0</formula>
    </cfRule>
    <cfRule type="expression" dxfId="808" priority="374" stopIfTrue="1">
      <formula>MAX(G10:G14)=VALUE(G14)</formula>
    </cfRule>
    <cfRule type="expression" dxfId="520" priority="375" stopIfTrue="1">
      <formula>MAX(G10:G14)=VALUE(G13)</formula>
    </cfRule>
    <cfRule type="expression" dxfId="519" priority="376" stopIfTrue="1">
      <formula>MAX(G10:G14)=VALUE(G12)</formula>
    </cfRule>
    <cfRule type="expression" dxfId="518" priority="377" stopIfTrue="1">
      <formula>MAX(G10:G14)=VALUE(G11)</formula>
    </cfRule>
    <cfRule type="expression" dxfId="517" priority="378" stopIfTrue="1">
      <formula>MAX(G10:G14)=VALUE(G10)</formula>
    </cfRule>
  </conditionalFormatting>
  <conditionalFormatting sqref="H15 K15 N15 Q15 T15 W15 Z15">
    <cfRule type="expression" dxfId="807" priority="365" stopIfTrue="1">
      <formula>MIN(H10:H14)&lt;0</formula>
    </cfRule>
    <cfRule type="cellIs" dxfId="806" priority="366" stopIfTrue="1" operator="equal">
      <formula>0</formula>
    </cfRule>
    <cfRule type="expression" dxfId="805" priority="367" stopIfTrue="1">
      <formula>MAX(H10:H14)=VALUE(H14)</formula>
    </cfRule>
    <cfRule type="expression" dxfId="516" priority="368" stopIfTrue="1">
      <formula>MAX(H10:H14)=VALUE(H13)</formula>
    </cfRule>
    <cfRule type="expression" dxfId="515" priority="369" stopIfTrue="1">
      <formula>MAX(H10:H14)=VALUE(H12)</formula>
    </cfRule>
    <cfRule type="expression" dxfId="514" priority="370" stopIfTrue="1">
      <formula>MAX(H10:H14)=VALUE(H11)</formula>
    </cfRule>
    <cfRule type="expression" dxfId="513" priority="371" stopIfTrue="1">
      <formula>MAX(H10:H14)=VALUE(H10)</formula>
    </cfRule>
  </conditionalFormatting>
  <conditionalFormatting sqref="C52:E54 C56:E56">
    <cfRule type="cellIs" dxfId="804" priority="364" operator="lessThan">
      <formula>0</formula>
    </cfRule>
  </conditionalFormatting>
  <conditionalFormatting sqref="C52:E52">
    <cfRule type="cellIs" dxfId="803" priority="363" operator="greaterThan">
      <formula>0</formula>
    </cfRule>
  </conditionalFormatting>
  <conditionalFormatting sqref="C53:E53">
    <cfRule type="cellIs" dxfId="802" priority="362" operator="greaterThan">
      <formula>0</formula>
    </cfRule>
  </conditionalFormatting>
  <conditionalFormatting sqref="C54:E54">
    <cfRule type="cellIs" dxfId="801" priority="361" operator="greaterThan">
      <formula>0</formula>
    </cfRule>
  </conditionalFormatting>
  <conditionalFormatting sqref="C56:E56">
    <cfRule type="cellIs" dxfId="800" priority="360" operator="greaterThan">
      <formula>0</formula>
    </cfRule>
  </conditionalFormatting>
  <conditionalFormatting sqref="C55:E55">
    <cfRule type="cellIs" dxfId="799" priority="359" operator="lessThan">
      <formula>0</formula>
    </cfRule>
  </conditionalFormatting>
  <conditionalFormatting sqref="C55:E55">
    <cfRule type="cellIs" dxfId="798" priority="358" operator="greaterThan">
      <formula>0</formula>
    </cfRule>
  </conditionalFormatting>
  <conditionalFormatting sqref="C57">
    <cfRule type="expression" dxfId="797" priority="351" stopIfTrue="1">
      <formula>MIN(C52:C56)&lt;0</formula>
    </cfRule>
    <cfRule type="cellIs" dxfId="796" priority="352" stopIfTrue="1" operator="equal">
      <formula>0</formula>
    </cfRule>
    <cfRule type="expression" dxfId="795" priority="353" stopIfTrue="1">
      <formula>MAX(C52:C56)=VALUE(C56)</formula>
    </cfRule>
    <cfRule type="expression" dxfId="512" priority="354" stopIfTrue="1">
      <formula>MAX(C52:C56)=VALUE(C55)</formula>
    </cfRule>
    <cfRule type="expression" dxfId="511" priority="355" stopIfTrue="1">
      <formula>MAX(C52:C56)=VALUE(C54)</formula>
    </cfRule>
    <cfRule type="expression" dxfId="510" priority="356" stopIfTrue="1">
      <formula>MAX(C52:C56)=VALUE(C53)</formula>
    </cfRule>
    <cfRule type="expression" dxfId="509" priority="357" stopIfTrue="1">
      <formula>MAX(C52:C56)=VALUE(C52)</formula>
    </cfRule>
  </conditionalFormatting>
  <conditionalFormatting sqref="D57">
    <cfRule type="expression" dxfId="794" priority="344" stopIfTrue="1">
      <formula>MIN(D52:D56)&lt;0</formula>
    </cfRule>
    <cfRule type="cellIs" dxfId="793" priority="345" stopIfTrue="1" operator="equal">
      <formula>0</formula>
    </cfRule>
    <cfRule type="expression" dxfId="792" priority="346" stopIfTrue="1">
      <formula>MAX(D52:D56)=VALUE(D56)</formula>
    </cfRule>
    <cfRule type="expression" dxfId="508" priority="347" stopIfTrue="1">
      <formula>MAX(D52:D56)=VALUE(D55)</formula>
    </cfRule>
    <cfRule type="expression" dxfId="507" priority="348" stopIfTrue="1">
      <formula>MAX(D52:D56)=VALUE(D54)</formula>
    </cfRule>
    <cfRule type="expression" dxfId="506" priority="349" stopIfTrue="1">
      <formula>MAX(D52:D56)=VALUE(D53)</formula>
    </cfRule>
    <cfRule type="expression" dxfId="505" priority="350" stopIfTrue="1">
      <formula>MAX(D52:D56)=VALUE(D52)</formula>
    </cfRule>
  </conditionalFormatting>
  <conditionalFormatting sqref="E57">
    <cfRule type="expression" dxfId="791" priority="337" stopIfTrue="1">
      <formula>MIN(E52:E56)&lt;0</formula>
    </cfRule>
    <cfRule type="cellIs" dxfId="790" priority="338" stopIfTrue="1" operator="equal">
      <formula>0</formula>
    </cfRule>
    <cfRule type="expression" dxfId="789" priority="339" stopIfTrue="1">
      <formula>MAX(E52:E56)=VALUE(E56)</formula>
    </cfRule>
    <cfRule type="expression" dxfId="504" priority="340" stopIfTrue="1">
      <formula>MAX(E52:E56)=VALUE(E55)</formula>
    </cfRule>
    <cfRule type="expression" dxfId="503" priority="341" stopIfTrue="1">
      <formula>MAX(E52:E56)=VALUE(E54)</formula>
    </cfRule>
    <cfRule type="expression" dxfId="502" priority="342" stopIfTrue="1">
      <formula>MAX(E52:E56)=VALUE(E53)</formula>
    </cfRule>
    <cfRule type="expression" dxfId="501" priority="343" stopIfTrue="1">
      <formula>MAX(E52:E56)=VALUE(E52)</formula>
    </cfRule>
  </conditionalFormatting>
  <conditionalFormatting sqref="F56:Z56 F52:Z54">
    <cfRule type="cellIs" dxfId="788" priority="336" operator="lessThan">
      <formula>0</formula>
    </cfRule>
  </conditionalFormatting>
  <conditionalFormatting sqref="F52:Z52">
    <cfRule type="cellIs" dxfId="787" priority="335" operator="greaterThan">
      <formula>0</formula>
    </cfRule>
  </conditionalFormatting>
  <conditionalFormatting sqref="F53:Z53">
    <cfRule type="cellIs" dxfId="786" priority="334" operator="greaterThan">
      <formula>0</formula>
    </cfRule>
  </conditionalFormatting>
  <conditionalFormatting sqref="F54:Z54">
    <cfRule type="cellIs" dxfId="785" priority="333" operator="greaterThan">
      <formula>0</formula>
    </cfRule>
  </conditionalFormatting>
  <conditionalFormatting sqref="F56:Z56">
    <cfRule type="cellIs" dxfId="784" priority="332" operator="greaterThan">
      <formula>0</formula>
    </cfRule>
  </conditionalFormatting>
  <conditionalFormatting sqref="F55:Z55">
    <cfRule type="cellIs" dxfId="783" priority="331" operator="lessThan">
      <formula>0</formula>
    </cfRule>
  </conditionalFormatting>
  <conditionalFormatting sqref="F55:Z55">
    <cfRule type="cellIs" dxfId="782" priority="330" operator="greaterThan">
      <formula>0</formula>
    </cfRule>
  </conditionalFormatting>
  <conditionalFormatting sqref="F57 I57 L57 O57 R57 U57 X57">
    <cfRule type="expression" dxfId="781" priority="323" stopIfTrue="1">
      <formula>MIN(F52:F56)&lt;0</formula>
    </cfRule>
    <cfRule type="cellIs" dxfId="780" priority="324" stopIfTrue="1" operator="equal">
      <formula>0</formula>
    </cfRule>
    <cfRule type="expression" dxfId="779" priority="325" stopIfTrue="1">
      <formula>MAX(F52:F56)=VALUE(F56)</formula>
    </cfRule>
    <cfRule type="expression" dxfId="500" priority="326" stopIfTrue="1">
      <formula>MAX(F52:F56)=VALUE(F55)</formula>
    </cfRule>
    <cfRule type="expression" dxfId="499" priority="327" stopIfTrue="1">
      <formula>MAX(F52:F56)=VALUE(F54)</formula>
    </cfRule>
    <cfRule type="expression" dxfId="498" priority="328" stopIfTrue="1">
      <formula>MAX(F52:F56)=VALUE(F53)</formula>
    </cfRule>
    <cfRule type="expression" dxfId="497" priority="329" stopIfTrue="1">
      <formula>MAX(F52:F56)=VALUE(F52)</formula>
    </cfRule>
  </conditionalFormatting>
  <conditionalFormatting sqref="G57 J57 M57 P57 S57 V57 Y57">
    <cfRule type="expression" dxfId="778" priority="316" stopIfTrue="1">
      <formula>MIN(G52:G56)&lt;0</formula>
    </cfRule>
    <cfRule type="cellIs" dxfId="777" priority="317" stopIfTrue="1" operator="equal">
      <formula>0</formula>
    </cfRule>
    <cfRule type="expression" dxfId="776" priority="318" stopIfTrue="1">
      <formula>MAX(G52:G56)=VALUE(G56)</formula>
    </cfRule>
    <cfRule type="expression" dxfId="496" priority="319" stopIfTrue="1">
      <formula>MAX(G52:G56)=VALUE(G55)</formula>
    </cfRule>
    <cfRule type="expression" dxfId="495" priority="320" stopIfTrue="1">
      <formula>MAX(G52:G56)=VALUE(G54)</formula>
    </cfRule>
    <cfRule type="expression" dxfId="494" priority="321" stopIfTrue="1">
      <formula>MAX(G52:G56)=VALUE(G53)</formula>
    </cfRule>
    <cfRule type="expression" dxfId="493" priority="322" stopIfTrue="1">
      <formula>MAX(G52:G56)=VALUE(G52)</formula>
    </cfRule>
  </conditionalFormatting>
  <conditionalFormatting sqref="H57 K57 N57 Q57 T57 W57 Z57">
    <cfRule type="expression" dxfId="775" priority="309" stopIfTrue="1">
      <formula>MIN(H52:H56)&lt;0</formula>
    </cfRule>
    <cfRule type="cellIs" dxfId="774" priority="310" stopIfTrue="1" operator="equal">
      <formula>0</formula>
    </cfRule>
    <cfRule type="expression" dxfId="773" priority="311" stopIfTrue="1">
      <formula>MAX(H52:H56)=VALUE(H56)</formula>
    </cfRule>
    <cfRule type="expression" dxfId="492" priority="312" stopIfTrue="1">
      <formula>MAX(H52:H56)=VALUE(H55)</formula>
    </cfRule>
    <cfRule type="expression" dxfId="491" priority="313" stopIfTrue="1">
      <formula>MAX(H52:H56)=VALUE(H54)</formula>
    </cfRule>
    <cfRule type="expression" dxfId="490" priority="314" stopIfTrue="1">
      <formula>MAX(H52:H56)=VALUE(H53)</formula>
    </cfRule>
    <cfRule type="expression" dxfId="489" priority="315" stopIfTrue="1">
      <formula>MAX(H52:H56)=VALUE(H52)</formula>
    </cfRule>
  </conditionalFormatting>
  <conditionalFormatting sqref="C24:E26 C28:E28">
    <cfRule type="cellIs" dxfId="772" priority="308" operator="lessThan">
      <formula>0</formula>
    </cfRule>
  </conditionalFormatting>
  <conditionalFormatting sqref="C24:E24">
    <cfRule type="cellIs" dxfId="771" priority="307" operator="greaterThan">
      <formula>0</formula>
    </cfRule>
  </conditionalFormatting>
  <conditionalFormatting sqref="C25:E25">
    <cfRule type="cellIs" dxfId="770" priority="306" operator="greaterThan">
      <formula>0</formula>
    </cfRule>
  </conditionalFormatting>
  <conditionalFormatting sqref="C26:E26">
    <cfRule type="cellIs" dxfId="769" priority="305" operator="greaterThan">
      <formula>0</formula>
    </cfRule>
  </conditionalFormatting>
  <conditionalFormatting sqref="C28:E28">
    <cfRule type="cellIs" dxfId="768" priority="304" operator="greaterThan">
      <formula>0</formula>
    </cfRule>
  </conditionalFormatting>
  <conditionalFormatting sqref="C27:E27">
    <cfRule type="cellIs" dxfId="767" priority="303" operator="lessThan">
      <formula>0</formula>
    </cfRule>
  </conditionalFormatting>
  <conditionalFormatting sqref="C27:E27">
    <cfRule type="cellIs" dxfId="766" priority="302" operator="greaterThan">
      <formula>0</formula>
    </cfRule>
  </conditionalFormatting>
  <conditionalFormatting sqref="C29">
    <cfRule type="expression" dxfId="765" priority="295" stopIfTrue="1">
      <formula>MIN(C24:C28)&lt;0</formula>
    </cfRule>
    <cfRule type="cellIs" dxfId="764" priority="296" stopIfTrue="1" operator="equal">
      <formula>0</formula>
    </cfRule>
    <cfRule type="expression" dxfId="763" priority="297" stopIfTrue="1">
      <formula>MAX(C24:C28)=VALUE(C28)</formula>
    </cfRule>
    <cfRule type="expression" dxfId="488" priority="298" stopIfTrue="1">
      <formula>MAX(C24:C28)=VALUE(C27)</formula>
    </cfRule>
    <cfRule type="expression" dxfId="487" priority="299" stopIfTrue="1">
      <formula>MAX(C24:C28)=VALUE(C26)</formula>
    </cfRule>
    <cfRule type="expression" dxfId="486" priority="300" stopIfTrue="1">
      <formula>MAX(C24:C28)=VALUE(C25)</formula>
    </cfRule>
    <cfRule type="expression" dxfId="485" priority="301" stopIfTrue="1">
      <formula>MAX(C24:C28)=VALUE(C24)</formula>
    </cfRule>
  </conditionalFormatting>
  <conditionalFormatting sqref="D29">
    <cfRule type="expression" dxfId="762" priority="288" stopIfTrue="1">
      <formula>MIN(D24:D28)&lt;0</formula>
    </cfRule>
    <cfRule type="cellIs" dxfId="761" priority="289" stopIfTrue="1" operator="equal">
      <formula>0</formula>
    </cfRule>
    <cfRule type="expression" dxfId="760" priority="290" stopIfTrue="1">
      <formula>MAX(D24:D28)=VALUE(D28)</formula>
    </cfRule>
    <cfRule type="expression" dxfId="484" priority="291" stopIfTrue="1">
      <formula>MAX(D24:D28)=VALUE(D27)</formula>
    </cfRule>
    <cfRule type="expression" dxfId="483" priority="292" stopIfTrue="1">
      <formula>MAX(D24:D28)=VALUE(D26)</formula>
    </cfRule>
    <cfRule type="expression" dxfId="482" priority="293" stopIfTrue="1">
      <formula>MAX(D24:D28)=VALUE(D25)</formula>
    </cfRule>
    <cfRule type="expression" dxfId="481" priority="294" stopIfTrue="1">
      <formula>MAX(D24:D28)=VALUE(D24)</formula>
    </cfRule>
  </conditionalFormatting>
  <conditionalFormatting sqref="E29">
    <cfRule type="expression" dxfId="759" priority="281" stopIfTrue="1">
      <formula>MIN(E24:E28)&lt;0</formula>
    </cfRule>
    <cfRule type="cellIs" dxfId="758" priority="282" stopIfTrue="1" operator="equal">
      <formula>0</formula>
    </cfRule>
    <cfRule type="expression" dxfId="757" priority="283" stopIfTrue="1">
      <formula>MAX(E24:E28)=VALUE(E28)</formula>
    </cfRule>
    <cfRule type="expression" dxfId="480" priority="284" stopIfTrue="1">
      <formula>MAX(E24:E28)=VALUE(E27)</formula>
    </cfRule>
    <cfRule type="expression" dxfId="479" priority="285" stopIfTrue="1">
      <formula>MAX(E24:E28)=VALUE(E26)</formula>
    </cfRule>
    <cfRule type="expression" dxfId="478" priority="286" stopIfTrue="1">
      <formula>MAX(E24:E28)=VALUE(E25)</formula>
    </cfRule>
    <cfRule type="expression" dxfId="477" priority="287" stopIfTrue="1">
      <formula>MAX(E24:E28)=VALUE(E24)</formula>
    </cfRule>
  </conditionalFormatting>
  <conditionalFormatting sqref="F28:Z28 F24:Z26">
    <cfRule type="cellIs" dxfId="756" priority="280" operator="lessThan">
      <formula>0</formula>
    </cfRule>
  </conditionalFormatting>
  <conditionalFormatting sqref="F24:Z24">
    <cfRule type="cellIs" dxfId="755" priority="279" operator="greaterThan">
      <formula>0</formula>
    </cfRule>
  </conditionalFormatting>
  <conditionalFormatting sqref="F25:Z25">
    <cfRule type="cellIs" dxfId="754" priority="278" operator="greaterThan">
      <formula>0</formula>
    </cfRule>
  </conditionalFormatting>
  <conditionalFormatting sqref="F26:Z26">
    <cfRule type="cellIs" dxfId="753" priority="277" operator="greaterThan">
      <formula>0</formula>
    </cfRule>
  </conditionalFormatting>
  <conditionalFormatting sqref="F28:Z28">
    <cfRule type="cellIs" dxfId="752" priority="276" operator="greaterThan">
      <formula>0</formula>
    </cfRule>
  </conditionalFormatting>
  <conditionalFormatting sqref="F27:Z27">
    <cfRule type="cellIs" dxfId="751" priority="275" operator="lessThan">
      <formula>0</formula>
    </cfRule>
  </conditionalFormatting>
  <conditionalFormatting sqref="F27:Z27">
    <cfRule type="cellIs" dxfId="750" priority="274" operator="greaterThan">
      <formula>0</formula>
    </cfRule>
  </conditionalFormatting>
  <conditionalFormatting sqref="F29 I29 L29 O29 R29 U29 X29">
    <cfRule type="expression" dxfId="749" priority="267" stopIfTrue="1">
      <formula>MIN(F24:F28)&lt;0</formula>
    </cfRule>
    <cfRule type="cellIs" dxfId="748" priority="268" stopIfTrue="1" operator="equal">
      <formula>0</formula>
    </cfRule>
    <cfRule type="expression" dxfId="747" priority="269" stopIfTrue="1">
      <formula>MAX(F24:F28)=VALUE(F28)</formula>
    </cfRule>
    <cfRule type="expression" dxfId="476" priority="270" stopIfTrue="1">
      <formula>MAX(F24:F28)=VALUE(F27)</formula>
    </cfRule>
    <cfRule type="expression" dxfId="475" priority="271" stopIfTrue="1">
      <formula>MAX(F24:F28)=VALUE(F26)</formula>
    </cfRule>
    <cfRule type="expression" dxfId="474" priority="272" stopIfTrue="1">
      <formula>MAX(F24:F28)=VALUE(F25)</formula>
    </cfRule>
    <cfRule type="expression" dxfId="473" priority="273" stopIfTrue="1">
      <formula>MAX(F24:F28)=VALUE(F24)</formula>
    </cfRule>
  </conditionalFormatting>
  <conditionalFormatting sqref="G29 J29 M29 P29 S29 V29 Y29">
    <cfRule type="expression" dxfId="746" priority="260" stopIfTrue="1">
      <formula>MIN(G24:G28)&lt;0</formula>
    </cfRule>
    <cfRule type="cellIs" dxfId="745" priority="261" stopIfTrue="1" operator="equal">
      <formula>0</formula>
    </cfRule>
    <cfRule type="expression" dxfId="744" priority="262" stopIfTrue="1">
      <formula>MAX(G24:G28)=VALUE(G28)</formula>
    </cfRule>
    <cfRule type="expression" dxfId="472" priority="263" stopIfTrue="1">
      <formula>MAX(G24:G28)=VALUE(G27)</formula>
    </cfRule>
    <cfRule type="expression" dxfId="471" priority="264" stopIfTrue="1">
      <formula>MAX(G24:G28)=VALUE(G26)</formula>
    </cfRule>
    <cfRule type="expression" dxfId="470" priority="265" stopIfTrue="1">
      <formula>MAX(G24:G28)=VALUE(G25)</formula>
    </cfRule>
    <cfRule type="expression" dxfId="469" priority="266" stopIfTrue="1">
      <formula>MAX(G24:G28)=VALUE(G24)</formula>
    </cfRule>
  </conditionalFormatting>
  <conditionalFormatting sqref="H29 K29 N29 Q29 T29 W29 Z29">
    <cfRule type="expression" dxfId="743" priority="253" stopIfTrue="1">
      <formula>MIN(H24:H28)&lt;0</formula>
    </cfRule>
    <cfRule type="cellIs" dxfId="742" priority="254" stopIfTrue="1" operator="equal">
      <formula>0</formula>
    </cfRule>
    <cfRule type="expression" dxfId="741" priority="255" stopIfTrue="1">
      <formula>MAX(H24:H28)=VALUE(H28)</formula>
    </cfRule>
    <cfRule type="expression" dxfId="468" priority="256" stopIfTrue="1">
      <formula>MAX(H24:H28)=VALUE(H27)</formula>
    </cfRule>
    <cfRule type="expression" dxfId="467" priority="257" stopIfTrue="1">
      <formula>MAX(H24:H28)=VALUE(H26)</formula>
    </cfRule>
    <cfRule type="expression" dxfId="466" priority="258" stopIfTrue="1">
      <formula>MAX(H24:H28)=VALUE(H25)</formula>
    </cfRule>
    <cfRule type="expression" dxfId="465" priority="259" stopIfTrue="1">
      <formula>MAX(H24:H28)=VALUE(H24)</formula>
    </cfRule>
  </conditionalFormatting>
  <conditionalFormatting sqref="C31:E33 C35:E35">
    <cfRule type="cellIs" dxfId="740" priority="252" operator="lessThan">
      <formula>0</formula>
    </cfRule>
  </conditionalFormatting>
  <conditionalFormatting sqref="C31:E31">
    <cfRule type="cellIs" dxfId="739" priority="251" operator="greaterThan">
      <formula>0</formula>
    </cfRule>
  </conditionalFormatting>
  <conditionalFormatting sqref="C32:E32">
    <cfRule type="cellIs" dxfId="738" priority="250" operator="greaterThan">
      <formula>0</formula>
    </cfRule>
  </conditionalFormatting>
  <conditionalFormatting sqref="C33:E33">
    <cfRule type="cellIs" dxfId="737" priority="249" operator="greaterThan">
      <formula>0</formula>
    </cfRule>
  </conditionalFormatting>
  <conditionalFormatting sqref="C35:E35">
    <cfRule type="cellIs" dxfId="736" priority="248" operator="greaterThan">
      <formula>0</formula>
    </cfRule>
  </conditionalFormatting>
  <conditionalFormatting sqref="C34:E34">
    <cfRule type="cellIs" dxfId="735" priority="247" operator="lessThan">
      <formula>0</formula>
    </cfRule>
  </conditionalFormatting>
  <conditionalFormatting sqref="C34:E34">
    <cfRule type="cellIs" dxfId="734" priority="246" operator="greaterThan">
      <formula>0</formula>
    </cfRule>
  </conditionalFormatting>
  <conditionalFormatting sqref="C36:C50">
    <cfRule type="expression" dxfId="733" priority="239" stopIfTrue="1">
      <formula>MIN(C31:C35)&lt;0</formula>
    </cfRule>
    <cfRule type="cellIs" dxfId="732" priority="240" stopIfTrue="1" operator="equal">
      <formula>0</formula>
    </cfRule>
    <cfRule type="expression" dxfId="731" priority="241" stopIfTrue="1">
      <formula>MAX(C31:C35)=VALUE(C35)</formula>
    </cfRule>
    <cfRule type="expression" dxfId="464" priority="242" stopIfTrue="1">
      <formula>MAX(C31:C35)=VALUE(C34)</formula>
    </cfRule>
    <cfRule type="expression" dxfId="463" priority="243" stopIfTrue="1">
      <formula>MAX(C31:C35)=VALUE(C33)</formula>
    </cfRule>
    <cfRule type="expression" dxfId="462" priority="244" stopIfTrue="1">
      <formula>MAX(C31:C35)=VALUE(C32)</formula>
    </cfRule>
    <cfRule type="expression" dxfId="461" priority="245" stopIfTrue="1">
      <formula>MAX(C31:C35)=VALUE(C31)</formula>
    </cfRule>
  </conditionalFormatting>
  <conditionalFormatting sqref="D36:D50">
    <cfRule type="expression" dxfId="730" priority="232" stopIfTrue="1">
      <formula>MIN(D31:D35)&lt;0</formula>
    </cfRule>
    <cfRule type="cellIs" dxfId="729" priority="233" stopIfTrue="1" operator="equal">
      <formula>0</formula>
    </cfRule>
    <cfRule type="expression" dxfId="728" priority="234" stopIfTrue="1">
      <formula>MAX(D31:D35)=VALUE(D35)</formula>
    </cfRule>
    <cfRule type="expression" dxfId="460" priority="235" stopIfTrue="1">
      <formula>MAX(D31:D35)=VALUE(D34)</formula>
    </cfRule>
    <cfRule type="expression" dxfId="459" priority="236" stopIfTrue="1">
      <formula>MAX(D31:D35)=VALUE(D33)</formula>
    </cfRule>
    <cfRule type="expression" dxfId="458" priority="237" stopIfTrue="1">
      <formula>MAX(D31:D35)=VALUE(D32)</formula>
    </cfRule>
    <cfRule type="expression" dxfId="457" priority="238" stopIfTrue="1">
      <formula>MAX(D31:D35)=VALUE(D31)</formula>
    </cfRule>
  </conditionalFormatting>
  <conditionalFormatting sqref="E36:E50">
    <cfRule type="expression" dxfId="727" priority="225" stopIfTrue="1">
      <formula>MIN(E31:E35)&lt;0</formula>
    </cfRule>
    <cfRule type="cellIs" dxfId="726" priority="226" stopIfTrue="1" operator="equal">
      <formula>0</formula>
    </cfRule>
    <cfRule type="expression" dxfId="725" priority="227" stopIfTrue="1">
      <formula>MAX(E31:E35)=VALUE(E35)</formula>
    </cfRule>
    <cfRule type="expression" dxfId="456" priority="228" stopIfTrue="1">
      <formula>MAX(E31:E35)=VALUE(E34)</formula>
    </cfRule>
    <cfRule type="expression" dxfId="455" priority="229" stopIfTrue="1">
      <formula>MAX(E31:E35)=VALUE(E33)</formula>
    </cfRule>
    <cfRule type="expression" dxfId="454" priority="230" stopIfTrue="1">
      <formula>MAX(E31:E35)=VALUE(E32)</formula>
    </cfRule>
    <cfRule type="expression" dxfId="453" priority="231" stopIfTrue="1">
      <formula>MAX(E31:E35)=VALUE(E31)</formula>
    </cfRule>
  </conditionalFormatting>
  <conditionalFormatting sqref="F35:Z35 F31:Z33">
    <cfRule type="cellIs" dxfId="724" priority="224" operator="lessThan">
      <formula>0</formula>
    </cfRule>
  </conditionalFormatting>
  <conditionalFormatting sqref="F31:Z31">
    <cfRule type="cellIs" dxfId="723" priority="223" operator="greaterThan">
      <formula>0</formula>
    </cfRule>
  </conditionalFormatting>
  <conditionalFormatting sqref="F32:Z32">
    <cfRule type="cellIs" dxfId="722" priority="222" operator="greaterThan">
      <formula>0</formula>
    </cfRule>
  </conditionalFormatting>
  <conditionalFormatting sqref="F33:Z33">
    <cfRule type="cellIs" dxfId="721" priority="221" operator="greaterThan">
      <formula>0</formula>
    </cfRule>
  </conditionalFormatting>
  <conditionalFormatting sqref="F35:Z35">
    <cfRule type="cellIs" dxfId="720" priority="220" operator="greaterThan">
      <formula>0</formula>
    </cfRule>
  </conditionalFormatting>
  <conditionalFormatting sqref="F34:Z34">
    <cfRule type="cellIs" dxfId="719" priority="219" operator="lessThan">
      <formula>0</formula>
    </cfRule>
  </conditionalFormatting>
  <conditionalFormatting sqref="F34:Z34">
    <cfRule type="cellIs" dxfId="718" priority="218" operator="greaterThan">
      <formula>0</formula>
    </cfRule>
  </conditionalFormatting>
  <conditionalFormatting sqref="F36:F50 I36:I50 L36:L50 O36:O50 R36:R50 U36:U50 X36:X50">
    <cfRule type="expression" dxfId="717" priority="211" stopIfTrue="1">
      <formula>MIN(F31:F35)&lt;0</formula>
    </cfRule>
    <cfRule type="cellIs" dxfId="716" priority="212" stopIfTrue="1" operator="equal">
      <formula>0</formula>
    </cfRule>
    <cfRule type="expression" dxfId="715" priority="213" stopIfTrue="1">
      <formula>MAX(F31:F35)=VALUE(F35)</formula>
    </cfRule>
    <cfRule type="expression" dxfId="452" priority="214" stopIfTrue="1">
      <formula>MAX(F31:F35)=VALUE(F34)</formula>
    </cfRule>
    <cfRule type="expression" dxfId="451" priority="215" stopIfTrue="1">
      <formula>MAX(F31:F35)=VALUE(F33)</formula>
    </cfRule>
    <cfRule type="expression" dxfId="450" priority="216" stopIfTrue="1">
      <formula>MAX(F31:F35)=VALUE(F32)</formula>
    </cfRule>
    <cfRule type="expression" dxfId="449" priority="217" stopIfTrue="1">
      <formula>MAX(F31:F35)=VALUE(F31)</formula>
    </cfRule>
  </conditionalFormatting>
  <conditionalFormatting sqref="G36:G50 J36:J50 M36:M50 P36:P50 S36:S50 V36:V50 Y36:Y50">
    <cfRule type="expression" dxfId="714" priority="204" stopIfTrue="1">
      <formula>MIN(G31:G35)&lt;0</formula>
    </cfRule>
    <cfRule type="cellIs" dxfId="713" priority="205" stopIfTrue="1" operator="equal">
      <formula>0</formula>
    </cfRule>
    <cfRule type="expression" dxfId="712" priority="206" stopIfTrue="1">
      <formula>MAX(G31:G35)=VALUE(G35)</formula>
    </cfRule>
    <cfRule type="expression" dxfId="448" priority="207" stopIfTrue="1">
      <formula>MAX(G31:G35)=VALUE(G34)</formula>
    </cfRule>
    <cfRule type="expression" dxfId="447" priority="208" stopIfTrue="1">
      <formula>MAX(G31:G35)=VALUE(G33)</formula>
    </cfRule>
    <cfRule type="expression" dxfId="446" priority="209" stopIfTrue="1">
      <formula>MAX(G31:G35)=VALUE(G32)</formula>
    </cfRule>
    <cfRule type="expression" dxfId="445" priority="210" stopIfTrue="1">
      <formula>MAX(G31:G35)=VALUE(G31)</formula>
    </cfRule>
  </conditionalFormatting>
  <conditionalFormatting sqref="H36:H50 K36:K50 N36:N50 Q36:Q50 T36:T50 W36:W50 Z36:Z50">
    <cfRule type="expression" dxfId="711" priority="197" stopIfTrue="1">
      <formula>MIN(H31:H35)&lt;0</formula>
    </cfRule>
    <cfRule type="cellIs" dxfId="710" priority="198" stopIfTrue="1" operator="equal">
      <formula>0</formula>
    </cfRule>
    <cfRule type="expression" dxfId="709" priority="199" stopIfTrue="1">
      <formula>MAX(H31:H35)=VALUE(H35)</formula>
    </cfRule>
    <cfRule type="expression" dxfId="444" priority="200" stopIfTrue="1">
      <formula>MAX(H31:H35)=VALUE(H34)</formula>
    </cfRule>
    <cfRule type="expression" dxfId="443" priority="201" stopIfTrue="1">
      <formula>MAX(H31:H35)=VALUE(H33)</formula>
    </cfRule>
    <cfRule type="expression" dxfId="442" priority="202" stopIfTrue="1">
      <formula>MAX(H31:H35)=VALUE(H32)</formula>
    </cfRule>
    <cfRule type="expression" dxfId="441" priority="203" stopIfTrue="1">
      <formula>MAX(H31:H35)=VALUE(H31)</formula>
    </cfRule>
  </conditionalFormatting>
  <conditionalFormatting sqref="C59:E61 C63:E63">
    <cfRule type="cellIs" dxfId="708" priority="196" operator="lessThan">
      <formula>0</formula>
    </cfRule>
  </conditionalFormatting>
  <conditionalFormatting sqref="C59:E59">
    <cfRule type="cellIs" dxfId="707" priority="195" operator="greaterThan">
      <formula>0</formula>
    </cfRule>
  </conditionalFormatting>
  <conditionalFormatting sqref="C60:E60">
    <cfRule type="cellIs" dxfId="706" priority="194" operator="greaterThan">
      <formula>0</formula>
    </cfRule>
  </conditionalFormatting>
  <conditionalFormatting sqref="C61:E61">
    <cfRule type="cellIs" dxfId="705" priority="193" operator="greaterThan">
      <formula>0</formula>
    </cfRule>
  </conditionalFormatting>
  <conditionalFormatting sqref="C63:E63">
    <cfRule type="cellIs" dxfId="704" priority="192" operator="greaterThan">
      <formula>0</formula>
    </cfRule>
  </conditionalFormatting>
  <conditionalFormatting sqref="C62:E62">
    <cfRule type="cellIs" dxfId="703" priority="191" operator="lessThan">
      <formula>0</formula>
    </cfRule>
  </conditionalFormatting>
  <conditionalFormatting sqref="C62:E62">
    <cfRule type="cellIs" dxfId="702" priority="190" operator="greaterThan">
      <formula>0</formula>
    </cfRule>
  </conditionalFormatting>
  <conditionalFormatting sqref="C64">
    <cfRule type="expression" dxfId="701" priority="183" stopIfTrue="1">
      <formula>MIN(C59:C63)&lt;0</formula>
    </cfRule>
    <cfRule type="cellIs" dxfId="700" priority="184" stopIfTrue="1" operator="equal">
      <formula>0</formula>
    </cfRule>
    <cfRule type="expression" dxfId="699" priority="185" stopIfTrue="1">
      <formula>MAX(C59:C63)=VALUE(C63)</formula>
    </cfRule>
    <cfRule type="expression" dxfId="440" priority="186" stopIfTrue="1">
      <formula>MAX(C59:C63)=VALUE(C62)</formula>
    </cfRule>
    <cfRule type="expression" dxfId="439" priority="187" stopIfTrue="1">
      <formula>MAX(C59:C63)=VALUE(C61)</formula>
    </cfRule>
    <cfRule type="expression" dxfId="438" priority="188" stopIfTrue="1">
      <formula>MAX(C59:C63)=VALUE(C60)</formula>
    </cfRule>
    <cfRule type="expression" dxfId="437" priority="189" stopIfTrue="1">
      <formula>MAX(C59:C63)=VALUE(C59)</formula>
    </cfRule>
  </conditionalFormatting>
  <conditionalFormatting sqref="D64">
    <cfRule type="expression" dxfId="698" priority="176" stopIfTrue="1">
      <formula>MIN(D59:D63)&lt;0</formula>
    </cfRule>
    <cfRule type="cellIs" dxfId="697" priority="177" stopIfTrue="1" operator="equal">
      <formula>0</formula>
    </cfRule>
    <cfRule type="expression" dxfId="696" priority="178" stopIfTrue="1">
      <formula>MAX(D59:D63)=VALUE(D63)</formula>
    </cfRule>
    <cfRule type="expression" dxfId="436" priority="179" stopIfTrue="1">
      <formula>MAX(D59:D63)=VALUE(D62)</formula>
    </cfRule>
    <cfRule type="expression" dxfId="435" priority="180" stopIfTrue="1">
      <formula>MAX(D59:D63)=VALUE(D61)</formula>
    </cfRule>
    <cfRule type="expression" dxfId="434" priority="181" stopIfTrue="1">
      <formula>MAX(D59:D63)=VALUE(D60)</formula>
    </cfRule>
    <cfRule type="expression" dxfId="433" priority="182" stopIfTrue="1">
      <formula>MAX(D59:D63)=VALUE(D59)</formula>
    </cfRule>
  </conditionalFormatting>
  <conditionalFormatting sqref="E64">
    <cfRule type="expression" dxfId="695" priority="169" stopIfTrue="1">
      <formula>MIN(E59:E63)&lt;0</formula>
    </cfRule>
    <cfRule type="cellIs" dxfId="694" priority="170" stopIfTrue="1" operator="equal">
      <formula>0</formula>
    </cfRule>
    <cfRule type="expression" dxfId="693" priority="171" stopIfTrue="1">
      <formula>MAX(E59:E63)=VALUE(E63)</formula>
    </cfRule>
    <cfRule type="expression" dxfId="432" priority="172" stopIfTrue="1">
      <formula>MAX(E59:E63)=VALUE(E62)</formula>
    </cfRule>
    <cfRule type="expression" dxfId="431" priority="173" stopIfTrue="1">
      <formula>MAX(E59:E63)=VALUE(E61)</formula>
    </cfRule>
    <cfRule type="expression" dxfId="430" priority="174" stopIfTrue="1">
      <formula>MAX(E59:E63)=VALUE(E60)</formula>
    </cfRule>
    <cfRule type="expression" dxfId="429" priority="175" stopIfTrue="1">
      <formula>MAX(E59:E63)=VALUE(E59)</formula>
    </cfRule>
  </conditionalFormatting>
  <conditionalFormatting sqref="F63:Z63 F59:Z61">
    <cfRule type="cellIs" dxfId="692" priority="168" operator="lessThan">
      <formula>0</formula>
    </cfRule>
  </conditionalFormatting>
  <conditionalFormatting sqref="F59:Z59">
    <cfRule type="cellIs" dxfId="691" priority="167" operator="greaterThan">
      <formula>0</formula>
    </cfRule>
  </conditionalFormatting>
  <conditionalFormatting sqref="F60:Z60">
    <cfRule type="cellIs" dxfId="690" priority="166" operator="greaterThan">
      <formula>0</formula>
    </cfRule>
  </conditionalFormatting>
  <conditionalFormatting sqref="F61:Z61">
    <cfRule type="cellIs" dxfId="689" priority="165" operator="greaterThan">
      <formula>0</formula>
    </cfRule>
  </conditionalFormatting>
  <conditionalFormatting sqref="F63:Z63">
    <cfRule type="cellIs" dxfId="688" priority="164" operator="greaterThan">
      <formula>0</formula>
    </cfRule>
  </conditionalFormatting>
  <conditionalFormatting sqref="F62:Z62">
    <cfRule type="cellIs" dxfId="687" priority="163" operator="lessThan">
      <formula>0</formula>
    </cfRule>
  </conditionalFormatting>
  <conditionalFormatting sqref="F62:Z62">
    <cfRule type="cellIs" dxfId="686" priority="162" operator="greaterThan">
      <formula>0</formula>
    </cfRule>
  </conditionalFormatting>
  <conditionalFormatting sqref="F64 I64 L64 O64 R64 U64 X64">
    <cfRule type="expression" dxfId="685" priority="155" stopIfTrue="1">
      <formula>MIN(F59:F63)&lt;0</formula>
    </cfRule>
    <cfRule type="cellIs" dxfId="684" priority="156" stopIfTrue="1" operator="equal">
      <formula>0</formula>
    </cfRule>
    <cfRule type="expression" dxfId="683" priority="157" stopIfTrue="1">
      <formula>MAX(F59:F63)=VALUE(F63)</formula>
    </cfRule>
    <cfRule type="expression" dxfId="428" priority="158" stopIfTrue="1">
      <formula>MAX(F59:F63)=VALUE(F62)</formula>
    </cfRule>
    <cfRule type="expression" dxfId="427" priority="159" stopIfTrue="1">
      <formula>MAX(F59:F63)=VALUE(F61)</formula>
    </cfRule>
    <cfRule type="expression" dxfId="426" priority="160" stopIfTrue="1">
      <formula>MAX(F59:F63)=VALUE(F60)</formula>
    </cfRule>
    <cfRule type="expression" dxfId="425" priority="161" stopIfTrue="1">
      <formula>MAX(F59:F63)=VALUE(F59)</formula>
    </cfRule>
  </conditionalFormatting>
  <conditionalFormatting sqref="G64 J64 M64 P64 S64 V64 Y64">
    <cfRule type="expression" dxfId="682" priority="148" stopIfTrue="1">
      <formula>MIN(G59:G63)&lt;0</formula>
    </cfRule>
    <cfRule type="cellIs" dxfId="681" priority="149" stopIfTrue="1" operator="equal">
      <formula>0</formula>
    </cfRule>
    <cfRule type="expression" dxfId="680" priority="150" stopIfTrue="1">
      <formula>MAX(G59:G63)=VALUE(G63)</formula>
    </cfRule>
    <cfRule type="expression" dxfId="424" priority="151" stopIfTrue="1">
      <formula>MAX(G59:G63)=VALUE(G62)</formula>
    </cfRule>
    <cfRule type="expression" dxfId="423" priority="152" stopIfTrue="1">
      <formula>MAX(G59:G63)=VALUE(G61)</formula>
    </cfRule>
    <cfRule type="expression" dxfId="422" priority="153" stopIfTrue="1">
      <formula>MAX(G59:G63)=VALUE(G60)</formula>
    </cfRule>
    <cfRule type="expression" dxfId="421" priority="154" stopIfTrue="1">
      <formula>MAX(G59:G63)=VALUE(G59)</formula>
    </cfRule>
  </conditionalFormatting>
  <conditionalFormatting sqref="H64 K64 N64 Q64 T64 W64 Z64">
    <cfRule type="expression" dxfId="679" priority="141" stopIfTrue="1">
      <formula>MIN(H59:H63)&lt;0</formula>
    </cfRule>
    <cfRule type="cellIs" dxfId="678" priority="142" stopIfTrue="1" operator="equal">
      <formula>0</formula>
    </cfRule>
    <cfRule type="expression" dxfId="677" priority="143" stopIfTrue="1">
      <formula>MAX(H59:H63)=VALUE(H63)</formula>
    </cfRule>
    <cfRule type="expression" dxfId="420" priority="144" stopIfTrue="1">
      <formula>MAX(H59:H63)=VALUE(H62)</formula>
    </cfRule>
    <cfRule type="expression" dxfId="419" priority="145" stopIfTrue="1">
      <formula>MAX(H59:H63)=VALUE(H61)</formula>
    </cfRule>
    <cfRule type="expression" dxfId="418" priority="146" stopIfTrue="1">
      <formula>MAX(H59:H63)=VALUE(H60)</formula>
    </cfRule>
    <cfRule type="expression" dxfId="417" priority="147" stopIfTrue="1">
      <formula>MAX(H59:H63)=VALUE(H59)</formula>
    </cfRule>
  </conditionalFormatting>
  <conditionalFormatting sqref="C66:E68 C70:E70">
    <cfRule type="cellIs" dxfId="676" priority="140" operator="lessThan">
      <formula>0</formula>
    </cfRule>
  </conditionalFormatting>
  <conditionalFormatting sqref="C66:E66">
    <cfRule type="cellIs" dxfId="675" priority="139" operator="greaterThan">
      <formula>0</formula>
    </cfRule>
  </conditionalFormatting>
  <conditionalFormatting sqref="C67:E67">
    <cfRule type="cellIs" dxfId="674" priority="138" operator="greaterThan">
      <formula>0</formula>
    </cfRule>
  </conditionalFormatting>
  <conditionalFormatting sqref="C68:E68">
    <cfRule type="cellIs" dxfId="673" priority="137" operator="greaterThan">
      <formula>0</formula>
    </cfRule>
  </conditionalFormatting>
  <conditionalFormatting sqref="C70:E70">
    <cfRule type="cellIs" dxfId="672" priority="136" operator="greaterThan">
      <formula>0</formula>
    </cfRule>
  </conditionalFormatting>
  <conditionalFormatting sqref="C69:E69">
    <cfRule type="cellIs" dxfId="671" priority="135" operator="lessThan">
      <formula>0</formula>
    </cfRule>
  </conditionalFormatting>
  <conditionalFormatting sqref="C69:E69">
    <cfRule type="cellIs" dxfId="670" priority="134" operator="greaterThan">
      <formula>0</formula>
    </cfRule>
  </conditionalFormatting>
  <conditionalFormatting sqref="C71">
    <cfRule type="expression" dxfId="669" priority="127" stopIfTrue="1">
      <formula>MIN(C66:C70)&lt;0</formula>
    </cfRule>
    <cfRule type="cellIs" dxfId="668" priority="128" stopIfTrue="1" operator="equal">
      <formula>0</formula>
    </cfRule>
    <cfRule type="expression" dxfId="667" priority="129" stopIfTrue="1">
      <formula>MAX(C66:C70)=VALUE(C70)</formula>
    </cfRule>
    <cfRule type="expression" dxfId="416" priority="130" stopIfTrue="1">
      <formula>MAX(C66:C70)=VALUE(C69)</formula>
    </cfRule>
    <cfRule type="expression" dxfId="415" priority="131" stopIfTrue="1">
      <formula>MAX(C66:C70)=VALUE(C68)</formula>
    </cfRule>
    <cfRule type="expression" dxfId="414" priority="132" stopIfTrue="1">
      <formula>MAX(C66:C70)=VALUE(C67)</formula>
    </cfRule>
    <cfRule type="expression" dxfId="413" priority="133" stopIfTrue="1">
      <formula>MAX(C66:C70)=VALUE(C66)</formula>
    </cfRule>
  </conditionalFormatting>
  <conditionalFormatting sqref="D71">
    <cfRule type="expression" dxfId="666" priority="120" stopIfTrue="1">
      <formula>MIN(D66:D70)&lt;0</formula>
    </cfRule>
    <cfRule type="cellIs" dxfId="665" priority="121" stopIfTrue="1" operator="equal">
      <formula>0</formula>
    </cfRule>
    <cfRule type="expression" dxfId="664" priority="122" stopIfTrue="1">
      <formula>MAX(D66:D70)=VALUE(D70)</formula>
    </cfRule>
    <cfRule type="expression" dxfId="412" priority="123" stopIfTrue="1">
      <formula>MAX(D66:D70)=VALUE(D69)</formula>
    </cfRule>
    <cfRule type="expression" dxfId="411" priority="124" stopIfTrue="1">
      <formula>MAX(D66:D70)=VALUE(D68)</formula>
    </cfRule>
    <cfRule type="expression" dxfId="410" priority="125" stopIfTrue="1">
      <formula>MAX(D66:D70)=VALUE(D67)</formula>
    </cfRule>
    <cfRule type="expression" dxfId="409" priority="126" stopIfTrue="1">
      <formula>MAX(D66:D70)=VALUE(D66)</formula>
    </cfRule>
  </conditionalFormatting>
  <conditionalFormatting sqref="E71">
    <cfRule type="expression" dxfId="663" priority="113" stopIfTrue="1">
      <formula>MIN(E66:E70)&lt;0</formula>
    </cfRule>
    <cfRule type="cellIs" dxfId="662" priority="114" stopIfTrue="1" operator="equal">
      <formula>0</formula>
    </cfRule>
    <cfRule type="expression" dxfId="661" priority="115" stopIfTrue="1">
      <formula>MAX(E66:E70)=VALUE(E70)</formula>
    </cfRule>
    <cfRule type="expression" dxfId="408" priority="116" stopIfTrue="1">
      <formula>MAX(E66:E70)=VALUE(E69)</formula>
    </cfRule>
    <cfRule type="expression" dxfId="407" priority="117" stopIfTrue="1">
      <formula>MAX(E66:E70)=VALUE(E68)</formula>
    </cfRule>
    <cfRule type="expression" dxfId="406" priority="118" stopIfTrue="1">
      <formula>MAX(E66:E70)=VALUE(E67)</formula>
    </cfRule>
    <cfRule type="expression" dxfId="405" priority="119" stopIfTrue="1">
      <formula>MAX(E66:E70)=VALUE(E66)</formula>
    </cfRule>
  </conditionalFormatting>
  <conditionalFormatting sqref="F70:Z70 F66:Z68">
    <cfRule type="cellIs" dxfId="660" priority="112" operator="lessThan">
      <formula>0</formula>
    </cfRule>
  </conditionalFormatting>
  <conditionalFormatting sqref="F66:Z66">
    <cfRule type="cellIs" dxfId="659" priority="111" operator="greaterThan">
      <formula>0</formula>
    </cfRule>
  </conditionalFormatting>
  <conditionalFormatting sqref="F67:Z67">
    <cfRule type="cellIs" dxfId="658" priority="110" operator="greaterThan">
      <formula>0</formula>
    </cfRule>
  </conditionalFormatting>
  <conditionalFormatting sqref="F68:Z68">
    <cfRule type="cellIs" dxfId="657" priority="109" operator="greaterThan">
      <formula>0</formula>
    </cfRule>
  </conditionalFormatting>
  <conditionalFormatting sqref="F70:Z70">
    <cfRule type="cellIs" dxfId="656" priority="108" operator="greaterThan">
      <formula>0</formula>
    </cfRule>
  </conditionalFormatting>
  <conditionalFormatting sqref="F69:Z69">
    <cfRule type="cellIs" dxfId="655" priority="107" operator="lessThan">
      <formula>0</formula>
    </cfRule>
  </conditionalFormatting>
  <conditionalFormatting sqref="F69:Z69">
    <cfRule type="cellIs" dxfId="654" priority="106" operator="greaterThan">
      <formula>0</formula>
    </cfRule>
  </conditionalFormatting>
  <conditionalFormatting sqref="F71 I71 L71 O71 R71 U71 X71">
    <cfRule type="expression" dxfId="653" priority="99" stopIfTrue="1">
      <formula>MIN(F66:F70)&lt;0</formula>
    </cfRule>
    <cfRule type="cellIs" dxfId="652" priority="100" stopIfTrue="1" operator="equal">
      <formula>0</formula>
    </cfRule>
    <cfRule type="expression" dxfId="651" priority="101" stopIfTrue="1">
      <formula>MAX(F66:F70)=VALUE(F70)</formula>
    </cfRule>
    <cfRule type="expression" dxfId="404" priority="102" stopIfTrue="1">
      <formula>MAX(F66:F70)=VALUE(F69)</formula>
    </cfRule>
    <cfRule type="expression" dxfId="403" priority="103" stopIfTrue="1">
      <formula>MAX(F66:F70)=VALUE(F68)</formula>
    </cfRule>
    <cfRule type="expression" dxfId="402" priority="104" stopIfTrue="1">
      <formula>MAX(F66:F70)=VALUE(F67)</formula>
    </cfRule>
    <cfRule type="expression" dxfId="401" priority="105" stopIfTrue="1">
      <formula>MAX(F66:F70)=VALUE(F66)</formula>
    </cfRule>
  </conditionalFormatting>
  <conditionalFormatting sqref="G71 J71 M71 P71 S71 V71 Y71">
    <cfRule type="expression" dxfId="650" priority="92" stopIfTrue="1">
      <formula>MIN(G66:G70)&lt;0</formula>
    </cfRule>
    <cfRule type="cellIs" dxfId="649" priority="93" stopIfTrue="1" operator="equal">
      <formula>0</formula>
    </cfRule>
    <cfRule type="expression" dxfId="648" priority="94" stopIfTrue="1">
      <formula>MAX(G66:G70)=VALUE(G70)</formula>
    </cfRule>
    <cfRule type="expression" dxfId="400" priority="95" stopIfTrue="1">
      <formula>MAX(G66:G70)=VALUE(G69)</formula>
    </cfRule>
    <cfRule type="expression" dxfId="399" priority="96" stopIfTrue="1">
      <formula>MAX(G66:G70)=VALUE(G68)</formula>
    </cfRule>
    <cfRule type="expression" dxfId="398" priority="97" stopIfTrue="1">
      <formula>MAX(G66:G70)=VALUE(G67)</formula>
    </cfRule>
    <cfRule type="expression" dxfId="397" priority="98" stopIfTrue="1">
      <formula>MAX(G66:G70)=VALUE(G66)</formula>
    </cfRule>
  </conditionalFormatting>
  <conditionalFormatting sqref="H71 K71 N71 Q71 T71 W71 Z71">
    <cfRule type="expression" dxfId="647" priority="85" stopIfTrue="1">
      <formula>MIN(H66:H70)&lt;0</formula>
    </cfRule>
    <cfRule type="cellIs" dxfId="646" priority="86" stopIfTrue="1" operator="equal">
      <formula>0</formula>
    </cfRule>
    <cfRule type="expression" dxfId="645" priority="87" stopIfTrue="1">
      <formula>MAX(H66:H70)=VALUE(H70)</formula>
    </cfRule>
    <cfRule type="expression" dxfId="396" priority="88" stopIfTrue="1">
      <formula>MAX(H66:H70)=VALUE(H69)</formula>
    </cfRule>
    <cfRule type="expression" dxfId="395" priority="89" stopIfTrue="1">
      <formula>MAX(H66:H70)=VALUE(H68)</formula>
    </cfRule>
    <cfRule type="expression" dxfId="394" priority="90" stopIfTrue="1">
      <formula>MAX(H66:H70)=VALUE(H67)</formula>
    </cfRule>
    <cfRule type="expression" dxfId="393" priority="91" stopIfTrue="1">
      <formula>MAX(H66:H70)=VALUE(H66)</formula>
    </cfRule>
  </conditionalFormatting>
  <conditionalFormatting sqref="C73:E75 C77:E77">
    <cfRule type="cellIs" dxfId="644" priority="84" operator="lessThan">
      <formula>0</formula>
    </cfRule>
  </conditionalFormatting>
  <conditionalFormatting sqref="C73:E73">
    <cfRule type="cellIs" dxfId="643" priority="83" operator="greaterThan">
      <formula>0</formula>
    </cfRule>
  </conditionalFormatting>
  <conditionalFormatting sqref="C74:E74">
    <cfRule type="cellIs" dxfId="642" priority="82" operator="greaterThan">
      <formula>0</formula>
    </cfRule>
  </conditionalFormatting>
  <conditionalFormatting sqref="C75:E75">
    <cfRule type="cellIs" dxfId="641" priority="81" operator="greaterThan">
      <formula>0</formula>
    </cfRule>
  </conditionalFormatting>
  <conditionalFormatting sqref="C77:E77">
    <cfRule type="cellIs" dxfId="640" priority="80" operator="greaterThan">
      <formula>0</formula>
    </cfRule>
  </conditionalFormatting>
  <conditionalFormatting sqref="C76:E76">
    <cfRule type="cellIs" dxfId="639" priority="79" operator="lessThan">
      <formula>0</formula>
    </cfRule>
  </conditionalFormatting>
  <conditionalFormatting sqref="C76:E76">
    <cfRule type="cellIs" dxfId="638" priority="78" operator="greaterThan">
      <formula>0</formula>
    </cfRule>
  </conditionalFormatting>
  <conditionalFormatting sqref="C78">
    <cfRule type="expression" dxfId="637" priority="71" stopIfTrue="1">
      <formula>MIN(C73:C77)&lt;0</formula>
    </cfRule>
    <cfRule type="cellIs" dxfId="636" priority="72" stopIfTrue="1" operator="equal">
      <formula>0</formula>
    </cfRule>
    <cfRule type="expression" dxfId="635" priority="73" stopIfTrue="1">
      <formula>MAX(C73:C77)=VALUE(C77)</formula>
    </cfRule>
    <cfRule type="expression" dxfId="392" priority="74" stopIfTrue="1">
      <formula>MAX(C73:C77)=VALUE(C76)</formula>
    </cfRule>
    <cfRule type="expression" dxfId="391" priority="75" stopIfTrue="1">
      <formula>MAX(C73:C77)=VALUE(C75)</formula>
    </cfRule>
    <cfRule type="expression" dxfId="390" priority="76" stopIfTrue="1">
      <formula>MAX(C73:C77)=VALUE(C74)</formula>
    </cfRule>
    <cfRule type="expression" dxfId="389" priority="77" stopIfTrue="1">
      <formula>MAX(C73:C77)=VALUE(C73)</formula>
    </cfRule>
  </conditionalFormatting>
  <conditionalFormatting sqref="D78">
    <cfRule type="expression" dxfId="634" priority="64" stopIfTrue="1">
      <formula>MIN(D73:D77)&lt;0</formula>
    </cfRule>
    <cfRule type="cellIs" dxfId="633" priority="65" stopIfTrue="1" operator="equal">
      <formula>0</formula>
    </cfRule>
    <cfRule type="expression" dxfId="632" priority="66" stopIfTrue="1">
      <formula>MAX(D73:D77)=VALUE(D77)</formula>
    </cfRule>
    <cfRule type="expression" dxfId="388" priority="67" stopIfTrue="1">
      <formula>MAX(D73:D77)=VALUE(D76)</formula>
    </cfRule>
    <cfRule type="expression" dxfId="387" priority="68" stopIfTrue="1">
      <formula>MAX(D73:D77)=VALUE(D75)</formula>
    </cfRule>
    <cfRule type="expression" dxfId="386" priority="69" stopIfTrue="1">
      <formula>MAX(D73:D77)=VALUE(D74)</formula>
    </cfRule>
    <cfRule type="expression" dxfId="385" priority="70" stopIfTrue="1">
      <formula>MAX(D73:D77)=VALUE(D73)</formula>
    </cfRule>
  </conditionalFormatting>
  <conditionalFormatting sqref="E78">
    <cfRule type="expression" dxfId="631" priority="57" stopIfTrue="1">
      <formula>MIN(E73:E77)&lt;0</formula>
    </cfRule>
    <cfRule type="cellIs" dxfId="630" priority="58" stopIfTrue="1" operator="equal">
      <formula>0</formula>
    </cfRule>
    <cfRule type="expression" dxfId="629" priority="59" stopIfTrue="1">
      <formula>MAX(E73:E77)=VALUE(E77)</formula>
    </cfRule>
    <cfRule type="expression" dxfId="384" priority="60" stopIfTrue="1">
      <formula>MAX(E73:E77)=VALUE(E76)</formula>
    </cfRule>
    <cfRule type="expression" dxfId="383" priority="61" stopIfTrue="1">
      <formula>MAX(E73:E77)=VALUE(E75)</formula>
    </cfRule>
    <cfRule type="expression" dxfId="382" priority="62" stopIfTrue="1">
      <formula>MAX(E73:E77)=VALUE(E74)</formula>
    </cfRule>
    <cfRule type="expression" dxfId="381" priority="63" stopIfTrue="1">
      <formula>MAX(E73:E77)=VALUE(E73)</formula>
    </cfRule>
  </conditionalFormatting>
  <conditionalFormatting sqref="F77:Z77 F73:Z75">
    <cfRule type="cellIs" dxfId="628" priority="56" operator="lessThan">
      <formula>0</formula>
    </cfRule>
  </conditionalFormatting>
  <conditionalFormatting sqref="F73:Z73">
    <cfRule type="cellIs" dxfId="627" priority="55" operator="greaterThan">
      <formula>0</formula>
    </cfRule>
  </conditionalFormatting>
  <conditionalFormatting sqref="F74:Z74">
    <cfRule type="cellIs" dxfId="626" priority="54" operator="greaterThan">
      <formula>0</formula>
    </cfRule>
  </conditionalFormatting>
  <conditionalFormatting sqref="F75:Z75">
    <cfRule type="cellIs" dxfId="625" priority="53" operator="greaterThan">
      <formula>0</formula>
    </cfRule>
  </conditionalFormatting>
  <conditionalFormatting sqref="F77:Z77">
    <cfRule type="cellIs" dxfId="624" priority="52" operator="greaterThan">
      <formula>0</formula>
    </cfRule>
  </conditionalFormatting>
  <conditionalFormatting sqref="F76:Z76">
    <cfRule type="cellIs" dxfId="623" priority="51" operator="lessThan">
      <formula>0</formula>
    </cfRule>
  </conditionalFormatting>
  <conditionalFormatting sqref="F76:Z76">
    <cfRule type="cellIs" dxfId="622" priority="50" operator="greaterThan">
      <formula>0</formula>
    </cfRule>
  </conditionalFormatting>
  <conditionalFormatting sqref="F78 I78 L78 O78 R78 U78 X78">
    <cfRule type="expression" dxfId="621" priority="43" stopIfTrue="1">
      <formula>MIN(F73:F77)&lt;0</formula>
    </cfRule>
    <cfRule type="cellIs" dxfId="620" priority="44" stopIfTrue="1" operator="equal">
      <formula>0</formula>
    </cfRule>
    <cfRule type="expression" dxfId="619" priority="45" stopIfTrue="1">
      <formula>MAX(F73:F77)=VALUE(F77)</formula>
    </cfRule>
    <cfRule type="expression" dxfId="380" priority="46" stopIfTrue="1">
      <formula>MAX(F73:F77)=VALUE(F76)</formula>
    </cfRule>
    <cfRule type="expression" dxfId="379" priority="47" stopIfTrue="1">
      <formula>MAX(F73:F77)=VALUE(F75)</formula>
    </cfRule>
    <cfRule type="expression" dxfId="378" priority="48" stopIfTrue="1">
      <formula>MAX(F73:F77)=VALUE(F74)</formula>
    </cfRule>
    <cfRule type="expression" dxfId="377" priority="49" stopIfTrue="1">
      <formula>MAX(F73:F77)=VALUE(F73)</formula>
    </cfRule>
  </conditionalFormatting>
  <conditionalFormatting sqref="G78 J78 M78 P78 S78 V78 Y78">
    <cfRule type="expression" dxfId="618" priority="36" stopIfTrue="1">
      <formula>MIN(G73:G77)&lt;0</formula>
    </cfRule>
    <cfRule type="cellIs" dxfId="617" priority="37" stopIfTrue="1" operator="equal">
      <formula>0</formula>
    </cfRule>
    <cfRule type="expression" dxfId="616" priority="38" stopIfTrue="1">
      <formula>MAX(G73:G77)=VALUE(G77)</formula>
    </cfRule>
    <cfRule type="expression" dxfId="376" priority="39" stopIfTrue="1">
      <formula>MAX(G73:G77)=VALUE(G76)</formula>
    </cfRule>
    <cfRule type="expression" dxfId="375" priority="40" stopIfTrue="1">
      <formula>MAX(G73:G77)=VALUE(G75)</formula>
    </cfRule>
    <cfRule type="expression" dxfId="374" priority="41" stopIfTrue="1">
      <formula>MAX(G73:G77)=VALUE(G74)</formula>
    </cfRule>
    <cfRule type="expression" dxfId="373" priority="42" stopIfTrue="1">
      <formula>MAX(G73:G77)=VALUE(G73)</formula>
    </cfRule>
  </conditionalFormatting>
  <conditionalFormatting sqref="H78 K78 N78 Q78 T78 W78 Z78">
    <cfRule type="expression" dxfId="615" priority="29" stopIfTrue="1">
      <formula>MIN(H73:H77)&lt;0</formula>
    </cfRule>
    <cfRule type="cellIs" dxfId="614" priority="30" stopIfTrue="1" operator="equal">
      <formula>0</formula>
    </cfRule>
    <cfRule type="expression" dxfId="613" priority="31" stopIfTrue="1">
      <formula>MAX(H73:H77)=VALUE(H77)</formula>
    </cfRule>
    <cfRule type="expression" dxfId="372" priority="32" stopIfTrue="1">
      <formula>MAX(H73:H77)=VALUE(H76)</formula>
    </cfRule>
    <cfRule type="expression" dxfId="371" priority="33" stopIfTrue="1">
      <formula>MAX(H73:H77)=VALUE(H75)</formula>
    </cfRule>
    <cfRule type="expression" dxfId="370" priority="34" stopIfTrue="1">
      <formula>MAX(H73:H77)=VALUE(H74)</formula>
    </cfRule>
    <cfRule type="expression" dxfId="369" priority="35" stopIfTrue="1">
      <formula>MAX(H73:H77)=VALUE(H73)</formula>
    </cfRule>
  </conditionalFormatting>
  <conditionalFormatting sqref="C38:E40 C42:E42">
    <cfRule type="cellIs" dxfId="612" priority="28" operator="lessThan">
      <formula>0</formula>
    </cfRule>
  </conditionalFormatting>
  <conditionalFormatting sqref="C38:E38">
    <cfRule type="cellIs" dxfId="611" priority="27" operator="greaterThan">
      <formula>0</formula>
    </cfRule>
  </conditionalFormatting>
  <conditionalFormatting sqref="C39:E39">
    <cfRule type="cellIs" dxfId="610" priority="26" operator="greaterThan">
      <formula>0</formula>
    </cfRule>
  </conditionalFormatting>
  <conditionalFormatting sqref="C40:E40">
    <cfRule type="cellIs" dxfId="609" priority="25" operator="greaterThan">
      <formula>0</formula>
    </cfRule>
  </conditionalFormatting>
  <conditionalFormatting sqref="C42:E42">
    <cfRule type="cellIs" dxfId="608" priority="24" operator="greaterThan">
      <formula>0</formula>
    </cfRule>
  </conditionalFormatting>
  <conditionalFormatting sqref="C41:E41">
    <cfRule type="cellIs" dxfId="607" priority="23" operator="lessThan">
      <formula>0</formula>
    </cfRule>
  </conditionalFormatting>
  <conditionalFormatting sqref="C41:E41">
    <cfRule type="cellIs" dxfId="606" priority="22" operator="greaterThan">
      <formula>0</formula>
    </cfRule>
  </conditionalFormatting>
  <conditionalFormatting sqref="F42:Z42 F38:Z40">
    <cfRule type="cellIs" dxfId="605" priority="21" operator="lessThan">
      <formula>0</formula>
    </cfRule>
  </conditionalFormatting>
  <conditionalFormatting sqref="F38:Z38">
    <cfRule type="cellIs" dxfId="604" priority="20" operator="greaterThan">
      <formula>0</formula>
    </cfRule>
  </conditionalFormatting>
  <conditionalFormatting sqref="F39:Z39">
    <cfRule type="cellIs" dxfId="603" priority="19" operator="greaterThan">
      <formula>0</formula>
    </cfRule>
  </conditionalFormatting>
  <conditionalFormatting sqref="F40:Z40">
    <cfRule type="cellIs" dxfId="602" priority="18" operator="greaterThan">
      <formula>0</formula>
    </cfRule>
  </conditionalFormatting>
  <conditionalFormatting sqref="F42:Z42">
    <cfRule type="cellIs" dxfId="601" priority="17" operator="greaterThan">
      <formula>0</formula>
    </cfRule>
  </conditionalFormatting>
  <conditionalFormatting sqref="F41:Z41">
    <cfRule type="cellIs" dxfId="600" priority="16" operator="lessThan">
      <formula>0</formula>
    </cfRule>
  </conditionalFormatting>
  <conditionalFormatting sqref="F41:Z41">
    <cfRule type="cellIs" dxfId="599" priority="15" operator="greaterThan">
      <formula>0</formula>
    </cfRule>
  </conditionalFormatting>
  <conditionalFormatting sqref="C45:E47 C49:E49">
    <cfRule type="cellIs" dxfId="598" priority="14" operator="lessThan">
      <formula>0</formula>
    </cfRule>
  </conditionalFormatting>
  <conditionalFormatting sqref="C45:E45">
    <cfRule type="cellIs" dxfId="597" priority="13" operator="greaterThan">
      <formula>0</formula>
    </cfRule>
  </conditionalFormatting>
  <conditionalFormatting sqref="C46:E46">
    <cfRule type="cellIs" dxfId="596" priority="12" operator="greaterThan">
      <formula>0</formula>
    </cfRule>
  </conditionalFormatting>
  <conditionalFormatting sqref="C47:E47">
    <cfRule type="cellIs" dxfId="595" priority="11" operator="greaterThan">
      <formula>0</formula>
    </cfRule>
  </conditionalFormatting>
  <conditionalFormatting sqref="C49:E49">
    <cfRule type="cellIs" dxfId="594" priority="10" operator="greaterThan">
      <formula>0</formula>
    </cfRule>
  </conditionalFormatting>
  <conditionalFormatting sqref="C48:E48">
    <cfRule type="cellIs" dxfId="593" priority="9" operator="lessThan">
      <formula>0</formula>
    </cfRule>
  </conditionalFormatting>
  <conditionalFormatting sqref="C48:E48">
    <cfRule type="cellIs" dxfId="592" priority="8" operator="greaterThan">
      <formula>0</formula>
    </cfRule>
  </conditionalFormatting>
  <conditionalFormatting sqref="F49:Z49 F45:Z47">
    <cfRule type="cellIs" dxfId="591" priority="7" operator="lessThan">
      <formula>0</formula>
    </cfRule>
  </conditionalFormatting>
  <conditionalFormatting sqref="F45:Z45">
    <cfRule type="cellIs" dxfId="590" priority="6" operator="greaterThan">
      <formula>0</formula>
    </cfRule>
  </conditionalFormatting>
  <conditionalFormatting sqref="F46:Z46">
    <cfRule type="cellIs" dxfId="589" priority="5" operator="greaterThan">
      <formula>0</formula>
    </cfRule>
  </conditionalFormatting>
  <conditionalFormatting sqref="F47:Z47">
    <cfRule type="cellIs" dxfId="588" priority="4" operator="greaterThan">
      <formula>0</formula>
    </cfRule>
  </conditionalFormatting>
  <conditionalFormatting sqref="F49:Z49">
    <cfRule type="cellIs" dxfId="587" priority="3" operator="greaterThan">
      <formula>0</formula>
    </cfRule>
  </conditionalFormatting>
  <conditionalFormatting sqref="F48:Z48">
    <cfRule type="cellIs" dxfId="586" priority="2" operator="lessThan">
      <formula>0</formula>
    </cfRule>
  </conditionalFormatting>
  <conditionalFormatting sqref="F48:Z48">
    <cfRule type="cellIs" dxfId="585" priority="1" operator="greaterThan">
      <formula>0</formula>
    </cfRule>
  </conditionalFormatting>
  <pageMargins left="0.7" right="0.7" top="0.75" bottom="0.75" header="0.3" footer="0.3"/>
  <pageSetup paperSize="17" scale="66" orientation="landscape" r:id="rId1"/>
  <ignoredErrors>
    <ignoredError sqref="E2 E16 E23 E9" formula="1"/>
  </ignoredErrors>
</worksheet>
</file>

<file path=xl/worksheets/sheet3.xml><?xml version="1.0" encoding="utf-8"?>
<worksheet xmlns="http://schemas.openxmlformats.org/spreadsheetml/2006/main" xmlns:r="http://schemas.openxmlformats.org/officeDocument/2006/relationships">
  <sheetPr codeName="Sheet4">
    <pageSetUpPr fitToPage="1"/>
  </sheetPr>
  <dimension ref="A1:Z8"/>
  <sheetViews>
    <sheetView topLeftCell="N1" workbookViewId="0">
      <selection activeCell="D10" sqref="D10"/>
    </sheetView>
  </sheetViews>
  <sheetFormatPr defaultRowHeight="15"/>
  <cols>
    <col min="1" max="1" width="9.140625" style="1"/>
    <col min="2" max="2" width="31.5703125" style="1" customWidth="1"/>
    <col min="3" max="4" width="7.7109375" style="1" customWidth="1"/>
    <col min="5" max="5" width="12.7109375" style="1" customWidth="1"/>
    <col min="6" max="7" width="7.7109375" style="1" customWidth="1"/>
    <col min="8" max="8" width="12.7109375" style="1" customWidth="1"/>
    <col min="9" max="10" width="7.7109375" style="1" customWidth="1"/>
    <col min="11" max="11" width="12.7109375" style="1" customWidth="1"/>
    <col min="12" max="13" width="7.7109375" style="1" customWidth="1"/>
    <col min="14" max="14" width="12.7109375" style="1" customWidth="1"/>
    <col min="15" max="16" width="7.7109375" style="1" customWidth="1"/>
    <col min="17" max="17" width="12.7109375" style="1" customWidth="1"/>
    <col min="18" max="19" width="7.7109375" style="1" customWidth="1"/>
    <col min="20" max="20" width="12.7109375" style="1" customWidth="1"/>
    <col min="21" max="22" width="7.7109375" style="1" customWidth="1"/>
    <col min="23" max="23" width="12.7109375" style="1" customWidth="1"/>
    <col min="24" max="25" width="7.7109375" style="1" customWidth="1"/>
    <col min="26" max="26" width="12.7109375" style="1" customWidth="1"/>
    <col min="27" max="16384" width="9.140625" style="1"/>
  </cols>
  <sheetData>
    <row r="1" spans="1:26" s="9" customFormat="1" ht="18.75" customHeight="1" thickBot="1">
      <c r="A1" s="1"/>
      <c r="B1" s="19" t="str">
        <f>"Project"</f>
        <v>Project</v>
      </c>
      <c r="C1" s="48" t="str">
        <f>"FY 11"</f>
        <v>FY 11</v>
      </c>
      <c r="D1" s="49"/>
      <c r="E1" s="50"/>
      <c r="F1" s="48" t="str">
        <f>"FY 12"</f>
        <v>FY 12</v>
      </c>
      <c r="G1" s="49"/>
      <c r="H1" s="50"/>
      <c r="I1" s="48" t="str">
        <f>"FY 13"</f>
        <v>FY 13</v>
      </c>
      <c r="J1" s="49"/>
      <c r="K1" s="50"/>
      <c r="L1" s="48" t="str">
        <f>"FY 14"</f>
        <v>FY 14</v>
      </c>
      <c r="M1" s="49"/>
      <c r="N1" s="50"/>
      <c r="O1" s="48" t="str">
        <f>"FY 15"</f>
        <v>FY 15</v>
      </c>
      <c r="P1" s="49"/>
      <c r="Q1" s="50"/>
      <c r="R1" s="48" t="str">
        <f>"FY 16"</f>
        <v>FY 16</v>
      </c>
      <c r="S1" s="49"/>
      <c r="T1" s="50"/>
      <c r="U1" s="48" t="str">
        <f>"FY 17"</f>
        <v>FY 17</v>
      </c>
      <c r="V1" s="49"/>
      <c r="W1" s="50"/>
      <c r="X1" s="48" t="str">
        <f>"FY 18"</f>
        <v>FY 18</v>
      </c>
      <c r="Y1" s="49"/>
      <c r="Z1" s="50"/>
    </row>
    <row r="2" spans="1:26" s="10" customFormat="1" ht="31.5" customHeight="1" thickBot="1">
      <c r="A2" s="29" t="s">
        <v>2</v>
      </c>
      <c r="B2" s="20" t="s">
        <v>0</v>
      </c>
      <c r="C2" s="25" t="str">
        <f>"FTE (ENP)"</f>
        <v>FTE (ENP)</v>
      </c>
      <c r="D2" s="26" t="str">
        <f>"FTE (OTH)"</f>
        <v>FTE (OTH)</v>
      </c>
      <c r="E2" s="16" t="str">
        <f>"Capital"</f>
        <v>Capital</v>
      </c>
      <c r="F2" s="25" t="str">
        <f>"FTE (ENP)"</f>
        <v>FTE (ENP)</v>
      </c>
      <c r="G2" s="26" t="str">
        <f>"FTE (OTH)"</f>
        <v>FTE (OTH)</v>
      </c>
      <c r="H2" s="16" t="str">
        <f>"Capital"</f>
        <v>Capital</v>
      </c>
      <c r="I2" s="25" t="str">
        <f>"FTE (ENP)"</f>
        <v>FTE (ENP)</v>
      </c>
      <c r="J2" s="26" t="str">
        <f>"FTE (OTH)"</f>
        <v>FTE (OTH)</v>
      </c>
      <c r="K2" s="16" t="str">
        <f>"Capital"</f>
        <v>Capital</v>
      </c>
      <c r="L2" s="25" t="str">
        <f>"FTE (ENP)"</f>
        <v>FTE (ENP)</v>
      </c>
      <c r="M2" s="26" t="str">
        <f>"FTE (OTH)"</f>
        <v>FTE (OTH)</v>
      </c>
      <c r="N2" s="16" t="str">
        <f>"Capital"</f>
        <v>Capital</v>
      </c>
      <c r="O2" s="25" t="str">
        <f>"FTE (ENP)"</f>
        <v>FTE (ENP)</v>
      </c>
      <c r="P2" s="26" t="str">
        <f>"FTE (OTH)"</f>
        <v>FTE (OTH)</v>
      </c>
      <c r="Q2" s="16" t="str">
        <f>"Capital"</f>
        <v>Capital</v>
      </c>
      <c r="R2" s="25" t="str">
        <f>"FTE (ENP)"</f>
        <v>FTE (ENP)</v>
      </c>
      <c r="S2" s="26" t="str">
        <f>"FTE (OTH)"</f>
        <v>FTE (OTH)</v>
      </c>
      <c r="T2" s="16" t="str">
        <f>"Capital"</f>
        <v>Capital</v>
      </c>
      <c r="U2" s="25" t="str">
        <f>"FTE (ENP)"</f>
        <v>FTE (ENP)</v>
      </c>
      <c r="V2" s="26" t="str">
        <f>"FTE (OTH)"</f>
        <v>FTE (OTH)</v>
      </c>
      <c r="W2" s="16" t="str">
        <f>"Capital"</f>
        <v>Capital</v>
      </c>
      <c r="X2" s="25" t="str">
        <f>"FTE (ENP)"</f>
        <v>FTE (ENP)</v>
      </c>
      <c r="Y2" s="26" t="str">
        <f>"FTE (OTH)"</f>
        <v>FTE (OTH)</v>
      </c>
      <c r="Z2" s="16" t="str">
        <f>"Capital"</f>
        <v>Capital</v>
      </c>
    </row>
    <row r="3" spans="1:26" s="9" customFormat="1" ht="15.75" thickBot="1">
      <c r="A3" s="2"/>
      <c r="B3" s="13" t="str">
        <f>"Research &amp; Development"</f>
        <v>Research &amp; Development</v>
      </c>
      <c r="C3" s="30">
        <f ca="1">SUMIF(Projects!$B$3:$B$496,Totals!$B3,Projects!C$3:C$496)</f>
        <v>0</v>
      </c>
      <c r="D3" s="31">
        <f ca="1">SUMIF(Projects!$B$3:$B$496,Totals!$B3,Projects!D$3:D$496)</f>
        <v>0</v>
      </c>
      <c r="E3" s="17">
        <f ca="1">SUMIF(Projects!$B$3:$B$496,Totals!$B3,Projects!E$3:E$496)</f>
        <v>0</v>
      </c>
      <c r="F3" s="30">
        <f ca="1">SUMIF(Projects!$B$3:$B$496,Totals!$B3,Projects!F$3:F$496)</f>
        <v>0.4</v>
      </c>
      <c r="G3" s="31">
        <f ca="1">SUMIF(Projects!$B$3:$B$496,Totals!$B3,Projects!G$3:G$496)</f>
        <v>1</v>
      </c>
      <c r="H3" s="17">
        <f ca="1">SUMIF(Projects!$B$3:$B$496,Totals!$B3,Projects!H$3:H$496)</f>
        <v>20000</v>
      </c>
      <c r="I3" s="30">
        <f ca="1">SUMIF(Projects!$B$3:$B$496,Totals!$B3,Projects!I$3:I$496)</f>
        <v>1.5</v>
      </c>
      <c r="J3" s="31">
        <f ca="1">SUMIF(Projects!$B$3:$B$496,Totals!$B3,Projects!J$3:J$496)</f>
        <v>1</v>
      </c>
      <c r="K3" s="17">
        <f ca="1">SUMIF(Projects!$B$3:$B$496,Totals!$B3,Projects!K$3:K$496)</f>
        <v>80000</v>
      </c>
      <c r="L3" s="30">
        <f ca="1">SUMIF(Projects!$B$3:$B$496,Totals!$B3,Projects!L$3:L$496)</f>
        <v>0.60000000000000009</v>
      </c>
      <c r="M3" s="31">
        <f ca="1">SUMIF(Projects!$B$3:$B$496,Totals!$B3,Projects!M$3:M$496)</f>
        <v>0.1</v>
      </c>
      <c r="N3" s="17">
        <f ca="1">SUMIF(Projects!$B$3:$B$496,Totals!$B3,Projects!N$3:N$496)</f>
        <v>50000</v>
      </c>
      <c r="O3" s="30">
        <f ca="1">SUMIF(Projects!$B$3:$B$496,Totals!$B3,Projects!O$3:O$496)</f>
        <v>0.7</v>
      </c>
      <c r="P3" s="31">
        <f ca="1">SUMIF(Projects!$B$3:$B$496,Totals!$B3,Projects!P$3:P$496)</f>
        <v>0.2</v>
      </c>
      <c r="Q3" s="17">
        <f ca="1">SUMIF(Projects!$B$3:$B$496,Totals!$B3,Projects!Q$3:Q$496)</f>
        <v>30000</v>
      </c>
      <c r="R3" s="30">
        <f ca="1">SUMIF(Projects!$B$3:$B$496,Totals!$B3,Projects!R$3:R$496)</f>
        <v>0</v>
      </c>
      <c r="S3" s="31">
        <f ca="1">SUMIF(Projects!$B$3:$B$496,Totals!$B3,Projects!S$3:S$496)</f>
        <v>0</v>
      </c>
      <c r="T3" s="17">
        <f ca="1">SUMIF(Projects!$B$3:$B$496,Totals!$B3,Projects!T$3:T$496)</f>
        <v>0</v>
      </c>
      <c r="U3" s="30">
        <f ca="1">SUMIF(Projects!$B$3:$B$496,Totals!$B3,Projects!U$3:U$496)</f>
        <v>0</v>
      </c>
      <c r="V3" s="31">
        <f ca="1">SUMIF(Projects!$B$3:$B$496,Totals!$B3,Projects!V$3:V$496)</f>
        <v>0</v>
      </c>
      <c r="W3" s="17">
        <f ca="1">SUMIF(Projects!$B$3:$B$496,Totals!$B3,Projects!W$3:W$496)</f>
        <v>0</v>
      </c>
      <c r="X3" s="30">
        <f ca="1">SUMIF(Projects!$B$3:$B$496,Totals!$B3,Projects!X$3:X$496)</f>
        <v>0</v>
      </c>
      <c r="Y3" s="31">
        <f ca="1">SUMIF(Projects!$B$3:$B$496,Totals!$B3,Projects!Y$3:Y$496)</f>
        <v>0</v>
      </c>
      <c r="Z3" s="17">
        <f ca="1">SUMIF(Projects!$B$3:$B$496,Totals!$B3,Projects!Z$3:Z$496)</f>
        <v>0</v>
      </c>
    </row>
    <row r="4" spans="1:26" s="9" customFormat="1" ht="15.75" thickBot="1">
      <c r="A4" s="2"/>
      <c r="B4" s="14" t="str">
        <f>"Engineering &amp; Design"</f>
        <v>Engineering &amp; Design</v>
      </c>
      <c r="C4" s="30">
        <f ca="1">SUMIF(Projects!$B$3:$B$496,Totals!$B4,Projects!C$3:C$496)</f>
        <v>0</v>
      </c>
      <c r="D4" s="31">
        <f ca="1">SUMIF(Projects!$B$3:$B$496,Totals!$B4,Projects!D$3:D$496)</f>
        <v>0</v>
      </c>
      <c r="E4" s="17">
        <f ca="1">SUMIF(Projects!$B$3:$B$496,Totals!$B4,Projects!E$3:E$496)</f>
        <v>0</v>
      </c>
      <c r="F4" s="30">
        <f ca="1">SUMIF(Projects!$B$3:$B$496,Totals!$B4,Projects!F$3:F$496)</f>
        <v>0.2</v>
      </c>
      <c r="G4" s="31">
        <f ca="1">SUMIF(Projects!$B$3:$B$496,Totals!$B4,Projects!G$3:G$496)</f>
        <v>0</v>
      </c>
      <c r="H4" s="17">
        <f ca="1">SUMIF(Projects!$B$3:$B$496,Totals!$B4,Projects!H$3:H$496)</f>
        <v>0</v>
      </c>
      <c r="I4" s="30">
        <f ca="1">SUMIF(Projects!$B$3:$B$496,Totals!$B4,Projects!I$3:I$496)</f>
        <v>1.3</v>
      </c>
      <c r="J4" s="31">
        <f ca="1">SUMIF(Projects!$B$3:$B$496,Totals!$B4,Projects!J$3:J$496)</f>
        <v>1</v>
      </c>
      <c r="K4" s="17">
        <f ca="1">SUMIF(Projects!$B$3:$B$496,Totals!$B4,Projects!K$3:K$496)</f>
        <v>50000</v>
      </c>
      <c r="L4" s="30">
        <f ca="1">SUMIF(Projects!$B$3:$B$496,Totals!$B4,Projects!L$3:L$496)</f>
        <v>2.4000000000000004</v>
      </c>
      <c r="M4" s="31">
        <f ca="1">SUMIF(Projects!$B$3:$B$496,Totals!$B4,Projects!M$3:M$496)</f>
        <v>2.3000000000000003</v>
      </c>
      <c r="N4" s="17">
        <f ca="1">SUMIF(Projects!$B$3:$B$496,Totals!$B4,Projects!N$3:N$496)</f>
        <v>60000</v>
      </c>
      <c r="O4" s="30">
        <f ca="1">SUMIF(Projects!$B$3:$B$496,Totals!$B4,Projects!O$3:O$496)</f>
        <v>2.5999999999999996</v>
      </c>
      <c r="P4" s="31">
        <f ca="1">SUMIF(Projects!$B$3:$B$496,Totals!$B4,Projects!P$3:P$496)</f>
        <v>2.4</v>
      </c>
      <c r="Q4" s="17">
        <f ca="1">SUMIF(Projects!$B$3:$B$496,Totals!$B4,Projects!Q$3:Q$496)</f>
        <v>0</v>
      </c>
      <c r="R4" s="30">
        <f ca="1">SUMIF(Projects!$B$3:$B$496,Totals!$B4,Projects!R$3:R$496)</f>
        <v>0</v>
      </c>
      <c r="S4" s="31">
        <f ca="1">SUMIF(Projects!$B$3:$B$496,Totals!$B4,Projects!S$3:S$496)</f>
        <v>0</v>
      </c>
      <c r="T4" s="17">
        <f ca="1">SUMIF(Projects!$B$3:$B$496,Totals!$B4,Projects!T$3:T$496)</f>
        <v>0</v>
      </c>
      <c r="U4" s="30">
        <f ca="1">SUMIF(Projects!$B$3:$B$496,Totals!$B4,Projects!U$3:U$496)</f>
        <v>0</v>
      </c>
      <c r="V4" s="31">
        <f ca="1">SUMIF(Projects!$B$3:$B$496,Totals!$B4,Projects!V$3:V$496)</f>
        <v>0</v>
      </c>
      <c r="W4" s="17">
        <f ca="1">SUMIF(Projects!$B$3:$B$496,Totals!$B4,Projects!W$3:W$496)</f>
        <v>0</v>
      </c>
      <c r="X4" s="30">
        <f ca="1">SUMIF(Projects!$B$3:$B$496,Totals!$B4,Projects!X$3:X$496)</f>
        <v>0</v>
      </c>
      <c r="Y4" s="31">
        <f ca="1">SUMIF(Projects!$B$3:$B$496,Totals!$B4,Projects!Y$3:Y$496)</f>
        <v>0</v>
      </c>
      <c r="Z4" s="17">
        <f ca="1">SUMIF(Projects!$B$3:$B$496,Totals!$B4,Projects!Z$3:Z$496)</f>
        <v>0</v>
      </c>
    </row>
    <row r="5" spans="1:26" s="9" customFormat="1" ht="15.75" thickBot="1">
      <c r="A5" s="2"/>
      <c r="B5" s="14" t="str">
        <f>"Construction"</f>
        <v>Construction</v>
      </c>
      <c r="C5" s="30">
        <f ca="1">SUMIF(Projects!$B$3:$B$496,Totals!$B5,Projects!C$3:C$496)</f>
        <v>0</v>
      </c>
      <c r="D5" s="31">
        <f ca="1">SUMIF(Projects!$B$3:$B$496,Totals!$B5,Projects!D$3:D$496)</f>
        <v>0</v>
      </c>
      <c r="E5" s="17">
        <f ca="1">SUMIF(Projects!$B$3:$B$496,Totals!$B5,Projects!E$3:E$496)</f>
        <v>0</v>
      </c>
      <c r="F5" s="30">
        <f ca="1">SUMIF(Projects!$B$3:$B$496,Totals!$B5,Projects!F$3:F$496)</f>
        <v>0</v>
      </c>
      <c r="G5" s="31">
        <f ca="1">SUMIF(Projects!$B$3:$B$496,Totals!$B5,Projects!G$3:G$496)</f>
        <v>0</v>
      </c>
      <c r="H5" s="17">
        <f ca="1">SUMIF(Projects!$B$3:$B$496,Totals!$B5,Projects!H$3:H$496)</f>
        <v>0</v>
      </c>
      <c r="I5" s="30">
        <f ca="1">SUMIF(Projects!$B$3:$B$496,Totals!$B5,Projects!I$3:I$496)</f>
        <v>0.2</v>
      </c>
      <c r="J5" s="31">
        <f ca="1">SUMIF(Projects!$B$3:$B$496,Totals!$B5,Projects!J$3:J$496)</f>
        <v>0</v>
      </c>
      <c r="K5" s="17">
        <f ca="1">SUMIF(Projects!$B$3:$B$496,Totals!$B5,Projects!K$3:K$496)</f>
        <v>20000</v>
      </c>
      <c r="L5" s="30">
        <f ca="1">SUMIF(Projects!$B$3:$B$496,Totals!$B5,Projects!L$3:L$496)</f>
        <v>0.3</v>
      </c>
      <c r="M5" s="31">
        <f ca="1">SUMIF(Projects!$B$3:$B$496,Totals!$B5,Projects!M$3:M$496)</f>
        <v>0</v>
      </c>
      <c r="N5" s="17">
        <f ca="1">SUMIF(Projects!$B$3:$B$496,Totals!$B5,Projects!N$3:N$496)</f>
        <v>70000</v>
      </c>
      <c r="O5" s="30">
        <f ca="1">SUMIF(Projects!$B$3:$B$496,Totals!$B5,Projects!O$3:O$496)</f>
        <v>2.8</v>
      </c>
      <c r="P5" s="31">
        <f ca="1">SUMIF(Projects!$B$3:$B$496,Totals!$B5,Projects!P$3:P$496)</f>
        <v>2.1</v>
      </c>
      <c r="Q5" s="17">
        <f ca="1">SUMIF(Projects!$B$3:$B$496,Totals!$B5,Projects!Q$3:Q$496)</f>
        <v>1050000</v>
      </c>
      <c r="R5" s="30">
        <f ca="1">SUMIF(Projects!$B$3:$B$496,Totals!$B5,Projects!R$3:R$496)</f>
        <v>4.5</v>
      </c>
      <c r="S5" s="31">
        <f ca="1">SUMIF(Projects!$B$3:$B$496,Totals!$B5,Projects!S$3:S$496)</f>
        <v>2.3000000000000003</v>
      </c>
      <c r="T5" s="17">
        <f ca="1">SUMIF(Projects!$B$3:$B$496,Totals!$B5,Projects!T$3:T$496)</f>
        <v>2170000</v>
      </c>
      <c r="U5" s="30">
        <f ca="1">SUMIF(Projects!$B$3:$B$496,Totals!$B5,Projects!U$3:U$496)</f>
        <v>3.5</v>
      </c>
      <c r="V5" s="31">
        <f ca="1">SUMIF(Projects!$B$3:$B$496,Totals!$B5,Projects!V$3:V$496)</f>
        <v>3</v>
      </c>
      <c r="W5" s="17">
        <f ca="1">SUMIF(Projects!$B$3:$B$496,Totals!$B5,Projects!W$3:W$496)</f>
        <v>700000</v>
      </c>
      <c r="X5" s="30">
        <f ca="1">SUMIF(Projects!$B$3:$B$496,Totals!$B5,Projects!X$3:X$496)</f>
        <v>0</v>
      </c>
      <c r="Y5" s="31">
        <f ca="1">SUMIF(Projects!$B$3:$B$496,Totals!$B5,Projects!Y$3:Y$496)</f>
        <v>0</v>
      </c>
      <c r="Z5" s="17">
        <f ca="1">SUMIF(Projects!$B$3:$B$496,Totals!$B5,Projects!Z$3:Z$496)</f>
        <v>0</v>
      </c>
    </row>
    <row r="6" spans="1:26" s="9" customFormat="1" ht="15.75" thickBot="1">
      <c r="A6" s="2"/>
      <c r="B6" s="14" t="str">
        <f>"Installation"</f>
        <v>Installation</v>
      </c>
      <c r="C6" s="30">
        <f ca="1">SUMIF(Projects!$B$3:$B$496,Totals!$B6,Projects!C$3:C$496)</f>
        <v>0</v>
      </c>
      <c r="D6" s="31">
        <f ca="1">SUMIF(Projects!$B$3:$B$496,Totals!$B6,Projects!D$3:D$496)</f>
        <v>0</v>
      </c>
      <c r="E6" s="17">
        <f ca="1">SUMIF(Projects!$B$3:$B$496,Totals!$B6,Projects!E$3:E$496)</f>
        <v>0</v>
      </c>
      <c r="F6" s="30">
        <f ca="1">SUMIF(Projects!$B$3:$B$496,Totals!$B6,Projects!F$3:F$496)</f>
        <v>0</v>
      </c>
      <c r="G6" s="31">
        <f ca="1">SUMIF(Projects!$B$3:$B$496,Totals!$B6,Projects!G$3:G$496)</f>
        <v>0</v>
      </c>
      <c r="H6" s="17">
        <f ca="1">SUMIF(Projects!$B$3:$B$496,Totals!$B6,Projects!H$3:H$496)</f>
        <v>0</v>
      </c>
      <c r="I6" s="30">
        <f ca="1">SUMIF(Projects!$B$3:$B$496,Totals!$B6,Projects!I$3:I$496)</f>
        <v>0</v>
      </c>
      <c r="J6" s="31">
        <f ca="1">SUMIF(Projects!$B$3:$B$496,Totals!$B6,Projects!J$3:J$496)</f>
        <v>0</v>
      </c>
      <c r="K6" s="17">
        <f ca="1">SUMIF(Projects!$B$3:$B$496,Totals!$B6,Projects!K$3:K$496)</f>
        <v>0</v>
      </c>
      <c r="L6" s="30">
        <f ca="1">SUMIF(Projects!$B$3:$B$496,Totals!$B6,Projects!L$3:L$496)</f>
        <v>0.2</v>
      </c>
      <c r="M6" s="31">
        <f ca="1">SUMIF(Projects!$B$3:$B$496,Totals!$B6,Projects!M$3:M$496)</f>
        <v>0</v>
      </c>
      <c r="N6" s="17">
        <f ca="1">SUMIF(Projects!$B$3:$B$496,Totals!$B6,Projects!N$3:N$496)</f>
        <v>5000</v>
      </c>
      <c r="O6" s="30">
        <f ca="1">SUMIF(Projects!$B$3:$B$496,Totals!$B6,Projects!O$3:O$496)</f>
        <v>0.4</v>
      </c>
      <c r="P6" s="31">
        <f ca="1">SUMIF(Projects!$B$3:$B$496,Totals!$B6,Projects!P$3:P$496)</f>
        <v>0.1</v>
      </c>
      <c r="Q6" s="17">
        <f ca="1">SUMIF(Projects!$B$3:$B$496,Totals!$B6,Projects!Q$3:Q$496)</f>
        <v>20000</v>
      </c>
      <c r="R6" s="30">
        <f ca="1">SUMIF(Projects!$B$3:$B$496,Totals!$B6,Projects!R$3:R$496)</f>
        <v>0.4</v>
      </c>
      <c r="S6" s="31">
        <f ca="1">SUMIF(Projects!$B$3:$B$496,Totals!$B6,Projects!S$3:S$496)</f>
        <v>0.1</v>
      </c>
      <c r="T6" s="17">
        <f ca="1">SUMIF(Projects!$B$3:$B$496,Totals!$B6,Projects!T$3:T$496)</f>
        <v>20000</v>
      </c>
      <c r="U6" s="30">
        <f ca="1">SUMIF(Projects!$B$3:$B$496,Totals!$B6,Projects!U$3:U$496)</f>
        <v>2</v>
      </c>
      <c r="V6" s="31">
        <f ca="1">SUMIF(Projects!$B$3:$B$496,Totals!$B6,Projects!V$3:V$496)</f>
        <v>1</v>
      </c>
      <c r="W6" s="17">
        <f ca="1">SUMIF(Projects!$B$3:$B$496,Totals!$B6,Projects!W$3:W$496)</f>
        <v>70000</v>
      </c>
      <c r="X6" s="30">
        <f ca="1">SUMIF(Projects!$B$3:$B$496,Totals!$B6,Projects!X$3:X$496)</f>
        <v>0</v>
      </c>
      <c r="Y6" s="31">
        <f ca="1">SUMIF(Projects!$B$3:$B$496,Totals!$B6,Projects!Y$3:Y$496)</f>
        <v>0</v>
      </c>
      <c r="Z6" s="17">
        <f ca="1">SUMIF(Projects!$B$3:$B$496,Totals!$B6,Projects!Z$3:Z$496)</f>
        <v>0</v>
      </c>
    </row>
    <row r="7" spans="1:26" s="9" customFormat="1" ht="15.75" thickBot="1">
      <c r="A7" s="2"/>
      <c r="B7" s="14" t="str">
        <f>"Operations"</f>
        <v>Operations</v>
      </c>
      <c r="C7" s="32">
        <f ca="1">SUMIF(Projects!$B$3:$B$496,Totals!$B7,Projects!C$3:C$496)</f>
        <v>0</v>
      </c>
      <c r="D7" s="33">
        <f ca="1">SUMIF(Projects!$B$3:$B$496,Totals!$B7,Projects!D$3:D$496)</f>
        <v>0</v>
      </c>
      <c r="E7" s="18">
        <f ca="1">SUMIF(Projects!$B$3:$B$496,Totals!$B7,Projects!E$3:E$496)</f>
        <v>0</v>
      </c>
      <c r="F7" s="32">
        <f ca="1">SUMIF(Projects!$B$3:$B$496,Totals!$B7,Projects!F$3:F$496)</f>
        <v>0</v>
      </c>
      <c r="G7" s="33">
        <f ca="1">SUMIF(Projects!$B$3:$B$496,Totals!$B7,Projects!G$3:G$496)</f>
        <v>0</v>
      </c>
      <c r="H7" s="18">
        <f ca="1">SUMIF(Projects!$B$3:$B$496,Totals!$B7,Projects!H$3:H$496)</f>
        <v>0</v>
      </c>
      <c r="I7" s="32">
        <f ca="1">SUMIF(Projects!$B$3:$B$496,Totals!$B7,Projects!I$3:I$496)</f>
        <v>0</v>
      </c>
      <c r="J7" s="33">
        <f ca="1">SUMIF(Projects!$B$3:$B$496,Totals!$B7,Projects!J$3:J$496)</f>
        <v>0</v>
      </c>
      <c r="K7" s="18">
        <f ca="1">SUMIF(Projects!$B$3:$B$496,Totals!$B7,Projects!K$3:K$496)</f>
        <v>0</v>
      </c>
      <c r="L7" s="32">
        <f ca="1">SUMIF(Projects!$B$3:$B$496,Totals!$B7,Projects!L$3:L$496)</f>
        <v>0.1</v>
      </c>
      <c r="M7" s="33">
        <f ca="1">SUMIF(Projects!$B$3:$B$496,Totals!$B7,Projects!M$3:M$496)</f>
        <v>0</v>
      </c>
      <c r="N7" s="18">
        <f ca="1">SUMIF(Projects!$B$3:$B$496,Totals!$B7,Projects!N$3:N$496)</f>
        <v>0</v>
      </c>
      <c r="O7" s="32">
        <f ca="1">SUMIF(Projects!$B$3:$B$496,Totals!$B7,Projects!O$3:O$496)</f>
        <v>0.1</v>
      </c>
      <c r="P7" s="33">
        <f ca="1">SUMIF(Projects!$B$3:$B$496,Totals!$B7,Projects!P$3:P$496)</f>
        <v>0</v>
      </c>
      <c r="Q7" s="18">
        <f ca="1">SUMIF(Projects!$B$3:$B$496,Totals!$B7,Projects!Q$3:Q$496)</f>
        <v>0</v>
      </c>
      <c r="R7" s="32">
        <f ca="1">SUMIF(Projects!$B$3:$B$496,Totals!$B7,Projects!R$3:R$496)</f>
        <v>1.6</v>
      </c>
      <c r="S7" s="33">
        <f ca="1">SUMIF(Projects!$B$3:$B$496,Totals!$B7,Projects!S$3:S$496)</f>
        <v>0</v>
      </c>
      <c r="T7" s="18">
        <f ca="1">SUMIF(Projects!$B$3:$B$496,Totals!$B7,Projects!T$3:T$496)</f>
        <v>0</v>
      </c>
      <c r="U7" s="32">
        <f ca="1">SUMIF(Projects!$B$3:$B$496,Totals!$B7,Projects!U$3:U$496)</f>
        <v>2.6</v>
      </c>
      <c r="V7" s="33">
        <f ca="1">SUMIF(Projects!$B$3:$B$496,Totals!$B7,Projects!V$3:V$496)</f>
        <v>0</v>
      </c>
      <c r="W7" s="18">
        <f ca="1">SUMIF(Projects!$B$3:$B$496,Totals!$B7,Projects!W$3:W$496)</f>
        <v>20000</v>
      </c>
      <c r="X7" s="32">
        <f ca="1">SUMIF(Projects!$B$3:$B$496,Totals!$B7,Projects!X$3:X$496)</f>
        <v>2.7</v>
      </c>
      <c r="Y7" s="33">
        <f ca="1">SUMIF(Projects!$B$3:$B$496,Totals!$B7,Projects!Y$3:Y$496)</f>
        <v>0</v>
      </c>
      <c r="Z7" s="18">
        <f ca="1">SUMIF(Projects!$B$3:$B$496,Totals!$B7,Projects!Z$3:Z$496)</f>
        <v>20000</v>
      </c>
    </row>
    <row r="8" spans="1:26" s="9" customFormat="1" ht="16.5" thickTop="1" thickBot="1">
      <c r="A8" s="3"/>
      <c r="B8" s="15" t="str">
        <f>"Total"</f>
        <v>Total</v>
      </c>
      <c r="C8" s="37">
        <f t="shared" ref="C8:Z8" si="0">SUM(C3:C7)</f>
        <v>0</v>
      </c>
      <c r="D8" s="38">
        <f t="shared" si="0"/>
        <v>0</v>
      </c>
      <c r="E8" s="39">
        <f t="shared" si="0"/>
        <v>0</v>
      </c>
      <c r="F8" s="37">
        <f t="shared" si="0"/>
        <v>0.60000000000000009</v>
      </c>
      <c r="G8" s="38">
        <f t="shared" si="0"/>
        <v>1</v>
      </c>
      <c r="H8" s="39">
        <f t="shared" si="0"/>
        <v>20000</v>
      </c>
      <c r="I8" s="37">
        <f t="shared" si="0"/>
        <v>3</v>
      </c>
      <c r="J8" s="38">
        <f t="shared" si="0"/>
        <v>2</v>
      </c>
      <c r="K8" s="39">
        <f t="shared" si="0"/>
        <v>150000</v>
      </c>
      <c r="L8" s="37">
        <f t="shared" si="0"/>
        <v>3.6000000000000005</v>
      </c>
      <c r="M8" s="38">
        <f t="shared" si="0"/>
        <v>2.4000000000000004</v>
      </c>
      <c r="N8" s="39">
        <f t="shared" si="0"/>
        <v>185000</v>
      </c>
      <c r="O8" s="37">
        <f t="shared" si="0"/>
        <v>6.6</v>
      </c>
      <c r="P8" s="38">
        <f t="shared" si="0"/>
        <v>4.8</v>
      </c>
      <c r="Q8" s="39">
        <f t="shared" si="0"/>
        <v>1100000</v>
      </c>
      <c r="R8" s="37">
        <f t="shared" si="0"/>
        <v>6.5</v>
      </c>
      <c r="S8" s="38">
        <f t="shared" si="0"/>
        <v>2.4000000000000004</v>
      </c>
      <c r="T8" s="39">
        <f t="shared" si="0"/>
        <v>2190000</v>
      </c>
      <c r="U8" s="37">
        <f t="shared" si="0"/>
        <v>8.1</v>
      </c>
      <c r="V8" s="38">
        <f t="shared" si="0"/>
        <v>4</v>
      </c>
      <c r="W8" s="39">
        <f t="shared" si="0"/>
        <v>790000</v>
      </c>
      <c r="X8" s="37">
        <f t="shared" si="0"/>
        <v>2.7</v>
      </c>
      <c r="Y8" s="38">
        <f t="shared" si="0"/>
        <v>0</v>
      </c>
      <c r="Z8" s="39">
        <f t="shared" si="0"/>
        <v>20000</v>
      </c>
    </row>
  </sheetData>
  <sheetProtection sheet="1" objects="1" scenarios="1" formatCells="0" formatColumns="0" formatRows="0"/>
  <mergeCells count="8">
    <mergeCell ref="U1:W1"/>
    <mergeCell ref="X1:Z1"/>
    <mergeCell ref="C1:E1"/>
    <mergeCell ref="F1:H1"/>
    <mergeCell ref="I1:K1"/>
    <mergeCell ref="L1:N1"/>
    <mergeCell ref="O1:Q1"/>
    <mergeCell ref="R1:T1"/>
  </mergeCells>
  <phoneticPr fontId="0" type="noConversion"/>
  <conditionalFormatting sqref="C3:E5 C7:E7">
    <cfRule type="cellIs" dxfId="368" priority="516" operator="lessThan">
      <formula>0</formula>
    </cfRule>
  </conditionalFormatting>
  <conditionalFormatting sqref="C3:E3">
    <cfRule type="cellIs" dxfId="367" priority="515" operator="greaterThan">
      <formula>0</formula>
    </cfRule>
  </conditionalFormatting>
  <conditionalFormatting sqref="C4:E4">
    <cfRule type="cellIs" dxfId="366" priority="514" operator="greaterThan">
      <formula>0</formula>
    </cfRule>
  </conditionalFormatting>
  <conditionalFormatting sqref="C5:E5">
    <cfRule type="cellIs" dxfId="365" priority="513" operator="greaterThan">
      <formula>0</formula>
    </cfRule>
  </conditionalFormatting>
  <conditionalFormatting sqref="C7:E7">
    <cfRule type="cellIs" dxfId="364" priority="512" operator="greaterThan">
      <formula>0</formula>
    </cfRule>
  </conditionalFormatting>
  <conditionalFormatting sqref="F3:H5 F7:H7">
    <cfRule type="cellIs" dxfId="363" priority="465" operator="lessThan">
      <formula>0</formula>
    </cfRule>
  </conditionalFormatting>
  <conditionalFormatting sqref="F3:H3">
    <cfRule type="cellIs" dxfId="362" priority="464" operator="greaterThan">
      <formula>0</formula>
    </cfRule>
  </conditionalFormatting>
  <conditionalFormatting sqref="F4:H4">
    <cfRule type="cellIs" dxfId="361" priority="463" operator="greaterThan">
      <formula>0</formula>
    </cfRule>
  </conditionalFormatting>
  <conditionalFormatting sqref="F5:H5">
    <cfRule type="cellIs" dxfId="360" priority="462" operator="greaterThan">
      <formula>0</formula>
    </cfRule>
  </conditionalFormatting>
  <conditionalFormatting sqref="F7:H7">
    <cfRule type="cellIs" dxfId="359" priority="461" operator="greaterThan">
      <formula>0</formula>
    </cfRule>
  </conditionalFormatting>
  <conditionalFormatting sqref="I3:K5 I7:K7">
    <cfRule type="cellIs" dxfId="358" priority="414" operator="lessThan">
      <formula>0</formula>
    </cfRule>
  </conditionalFormatting>
  <conditionalFormatting sqref="I3:K3">
    <cfRule type="cellIs" dxfId="357" priority="413" operator="greaterThan">
      <formula>0</formula>
    </cfRule>
  </conditionalFormatting>
  <conditionalFormatting sqref="I4:K4">
    <cfRule type="cellIs" dxfId="356" priority="412" operator="greaterThan">
      <formula>0</formula>
    </cfRule>
  </conditionalFormatting>
  <conditionalFormatting sqref="I5:K5">
    <cfRule type="cellIs" dxfId="355" priority="411" operator="greaterThan">
      <formula>0</formula>
    </cfRule>
  </conditionalFormatting>
  <conditionalFormatting sqref="I7:K7">
    <cfRule type="cellIs" dxfId="354" priority="410" operator="greaterThan">
      <formula>0</formula>
    </cfRule>
  </conditionalFormatting>
  <conditionalFormatting sqref="L3:N5 L7:N7">
    <cfRule type="cellIs" dxfId="353" priority="363" operator="lessThan">
      <formula>0</formula>
    </cfRule>
  </conditionalFormatting>
  <conditionalFormatting sqref="L3:N3">
    <cfRule type="cellIs" dxfId="352" priority="362" operator="greaterThan">
      <formula>0</formula>
    </cfRule>
  </conditionalFormatting>
  <conditionalFormatting sqref="L4:N4">
    <cfRule type="cellIs" dxfId="351" priority="361" operator="greaterThan">
      <formula>0</formula>
    </cfRule>
  </conditionalFormatting>
  <conditionalFormatting sqref="L5:N5">
    <cfRule type="cellIs" dxfId="350" priority="360" operator="greaterThan">
      <formula>0</formula>
    </cfRule>
  </conditionalFormatting>
  <conditionalFormatting sqref="L7:N7">
    <cfRule type="cellIs" dxfId="349" priority="359" operator="greaterThan">
      <formula>0</formula>
    </cfRule>
  </conditionalFormatting>
  <conditionalFormatting sqref="O3:Q5 O7:Q7">
    <cfRule type="cellIs" dxfId="348" priority="312" operator="lessThan">
      <formula>0</formula>
    </cfRule>
  </conditionalFormatting>
  <conditionalFormatting sqref="O3:Q3">
    <cfRule type="cellIs" dxfId="347" priority="311" operator="greaterThan">
      <formula>0</formula>
    </cfRule>
  </conditionalFormatting>
  <conditionalFormatting sqref="O4:Q4">
    <cfRule type="cellIs" dxfId="346" priority="310" operator="greaterThan">
      <formula>0</formula>
    </cfRule>
  </conditionalFormatting>
  <conditionalFormatting sqref="O5:Q5">
    <cfRule type="cellIs" dxfId="345" priority="309" operator="greaterThan">
      <formula>0</formula>
    </cfRule>
  </conditionalFormatting>
  <conditionalFormatting sqref="O7:Q7">
    <cfRule type="cellIs" dxfId="344" priority="308" operator="greaterThan">
      <formula>0</formula>
    </cfRule>
  </conditionalFormatting>
  <conditionalFormatting sqref="R3:T5 R7:T7">
    <cfRule type="cellIs" dxfId="343" priority="261" operator="lessThan">
      <formula>0</formula>
    </cfRule>
  </conditionalFormatting>
  <conditionalFormatting sqref="R3:T3">
    <cfRule type="cellIs" dxfId="342" priority="260" operator="greaterThan">
      <formula>0</formula>
    </cfRule>
  </conditionalFormatting>
  <conditionalFormatting sqref="R4:T4">
    <cfRule type="cellIs" dxfId="341" priority="259" operator="greaterThan">
      <formula>0</formula>
    </cfRule>
  </conditionalFormatting>
  <conditionalFormatting sqref="R5:T5">
    <cfRule type="cellIs" dxfId="340" priority="258" operator="greaterThan">
      <formula>0</formula>
    </cfRule>
  </conditionalFormatting>
  <conditionalFormatting sqref="R7:T7">
    <cfRule type="cellIs" dxfId="339" priority="257" operator="greaterThan">
      <formula>0</formula>
    </cfRule>
  </conditionalFormatting>
  <conditionalFormatting sqref="U3:W5 U7:W7">
    <cfRule type="cellIs" dxfId="338" priority="210" operator="lessThan">
      <formula>0</formula>
    </cfRule>
  </conditionalFormatting>
  <conditionalFormatting sqref="U3:W3">
    <cfRule type="cellIs" dxfId="337" priority="209" operator="greaterThan">
      <formula>0</formula>
    </cfRule>
  </conditionalFormatting>
  <conditionalFormatting sqref="U4:W4">
    <cfRule type="cellIs" dxfId="336" priority="208" operator="greaterThan">
      <formula>0</formula>
    </cfRule>
  </conditionalFormatting>
  <conditionalFormatting sqref="U5:W5">
    <cfRule type="cellIs" dxfId="335" priority="207" operator="greaterThan">
      <formula>0</formula>
    </cfRule>
  </conditionalFormatting>
  <conditionalFormatting sqref="U7:W7">
    <cfRule type="cellIs" dxfId="334" priority="206" operator="greaterThan">
      <formula>0</formula>
    </cfRule>
  </conditionalFormatting>
  <conditionalFormatting sqref="X3:Z5 X7:Z7">
    <cfRule type="cellIs" dxfId="333" priority="159" operator="lessThan">
      <formula>0</formula>
    </cfRule>
  </conditionalFormatting>
  <conditionalFormatting sqref="X3:Z3">
    <cfRule type="cellIs" dxfId="332" priority="158" operator="greaterThan">
      <formula>0</formula>
    </cfRule>
  </conditionalFormatting>
  <conditionalFormatting sqref="X4:Z4">
    <cfRule type="cellIs" dxfId="331" priority="157" operator="greaterThan">
      <formula>0</formula>
    </cfRule>
  </conditionalFormatting>
  <conditionalFormatting sqref="X5:Z5">
    <cfRule type="cellIs" dxfId="330" priority="156" operator="greaterThan">
      <formula>0</formula>
    </cfRule>
  </conditionalFormatting>
  <conditionalFormatting sqref="X7:Z7">
    <cfRule type="cellIs" dxfId="329" priority="155" operator="greaterThan">
      <formula>0</formula>
    </cfRule>
  </conditionalFormatting>
  <conditionalFormatting sqref="F3:H5 F7:H7">
    <cfRule type="cellIs" dxfId="328" priority="105" operator="lessThan">
      <formula>0</formula>
    </cfRule>
  </conditionalFormatting>
  <conditionalFormatting sqref="F3:H3">
    <cfRule type="cellIs" dxfId="327" priority="104" operator="greaterThan">
      <formula>0</formula>
    </cfRule>
  </conditionalFormatting>
  <conditionalFormatting sqref="F4:H4">
    <cfRule type="cellIs" dxfId="326" priority="103" operator="greaterThan">
      <formula>0</formula>
    </cfRule>
  </conditionalFormatting>
  <conditionalFormatting sqref="F5:H5">
    <cfRule type="cellIs" dxfId="325" priority="102" operator="greaterThan">
      <formula>0</formula>
    </cfRule>
  </conditionalFormatting>
  <conditionalFormatting sqref="F7:H7">
    <cfRule type="cellIs" dxfId="324" priority="101" operator="greaterThan">
      <formula>0</formula>
    </cfRule>
  </conditionalFormatting>
  <conditionalFormatting sqref="F4:F5 F7">
    <cfRule type="cellIs" dxfId="323" priority="100" operator="greaterThan">
      <formula>0</formula>
    </cfRule>
  </conditionalFormatting>
  <conditionalFormatting sqref="G4:G5 G7">
    <cfRule type="cellIs" dxfId="322" priority="99" operator="greaterThan">
      <formula>0</formula>
    </cfRule>
  </conditionalFormatting>
  <conditionalFormatting sqref="H4:H5 H7">
    <cfRule type="cellIs" dxfId="321" priority="98" operator="greaterThan">
      <formula>0</formula>
    </cfRule>
  </conditionalFormatting>
  <conditionalFormatting sqref="I3:K5 I7:K7">
    <cfRule type="cellIs" dxfId="320" priority="97" operator="lessThan">
      <formula>0</formula>
    </cfRule>
  </conditionalFormatting>
  <conditionalFormatting sqref="I3:K3">
    <cfRule type="cellIs" dxfId="319" priority="96" operator="greaterThan">
      <formula>0</formula>
    </cfRule>
  </conditionalFormatting>
  <conditionalFormatting sqref="I4:K4">
    <cfRule type="cellIs" dxfId="318" priority="95" operator="greaterThan">
      <formula>0</formula>
    </cfRule>
  </conditionalFormatting>
  <conditionalFormatting sqref="I5:K5">
    <cfRule type="cellIs" dxfId="317" priority="94" operator="greaterThan">
      <formula>0</formula>
    </cfRule>
  </conditionalFormatting>
  <conditionalFormatting sqref="I7:K7">
    <cfRule type="cellIs" dxfId="316" priority="93" operator="greaterThan">
      <formula>0</formula>
    </cfRule>
  </conditionalFormatting>
  <conditionalFormatting sqref="I4:I5 I7">
    <cfRule type="cellIs" dxfId="315" priority="92" operator="greaterThan">
      <formula>0</formula>
    </cfRule>
  </conditionalFormatting>
  <conditionalFormatting sqref="J4:J5 J7">
    <cfRule type="cellIs" dxfId="314" priority="91" operator="greaterThan">
      <formula>0</formula>
    </cfRule>
  </conditionalFormatting>
  <conditionalFormatting sqref="K4:K5 K7">
    <cfRule type="cellIs" dxfId="313" priority="90" operator="greaterThan">
      <formula>0</formula>
    </cfRule>
  </conditionalFormatting>
  <conditionalFormatting sqref="L3:N5 L7:N7">
    <cfRule type="cellIs" dxfId="312" priority="89" operator="lessThan">
      <formula>0</formula>
    </cfRule>
  </conditionalFormatting>
  <conditionalFormatting sqref="L3:N3">
    <cfRule type="cellIs" dxfId="311" priority="88" operator="greaterThan">
      <formula>0</formula>
    </cfRule>
  </conditionalFormatting>
  <conditionalFormatting sqref="L4:N4">
    <cfRule type="cellIs" dxfId="310" priority="87" operator="greaterThan">
      <formula>0</formula>
    </cfRule>
  </conditionalFormatting>
  <conditionalFormatting sqref="L5:N5">
    <cfRule type="cellIs" dxfId="309" priority="86" operator="greaterThan">
      <formula>0</formula>
    </cfRule>
  </conditionalFormatting>
  <conditionalFormatting sqref="L7:N7">
    <cfRule type="cellIs" dxfId="308" priority="85" operator="greaterThan">
      <formula>0</formula>
    </cfRule>
  </conditionalFormatting>
  <conditionalFormatting sqref="L4:L5 L7">
    <cfRule type="cellIs" dxfId="307" priority="84" operator="greaterThan">
      <formula>0</formula>
    </cfRule>
  </conditionalFormatting>
  <conditionalFormatting sqref="M4:M5 M7">
    <cfRule type="cellIs" dxfId="306" priority="83" operator="greaterThan">
      <formula>0</formula>
    </cfRule>
  </conditionalFormatting>
  <conditionalFormatting sqref="N4:N5 N7">
    <cfRule type="cellIs" dxfId="305" priority="82" operator="greaterThan">
      <formula>0</formula>
    </cfRule>
  </conditionalFormatting>
  <conditionalFormatting sqref="O3:Q5 O7:Q7">
    <cfRule type="cellIs" dxfId="304" priority="81" operator="lessThan">
      <formula>0</formula>
    </cfRule>
  </conditionalFormatting>
  <conditionalFormatting sqref="O3:Q3">
    <cfRule type="cellIs" dxfId="303" priority="80" operator="greaterThan">
      <formula>0</formula>
    </cfRule>
  </conditionalFormatting>
  <conditionalFormatting sqref="O4:Q4">
    <cfRule type="cellIs" dxfId="302" priority="79" operator="greaterThan">
      <formula>0</formula>
    </cfRule>
  </conditionalFormatting>
  <conditionalFormatting sqref="O5:Q5">
    <cfRule type="cellIs" dxfId="301" priority="78" operator="greaterThan">
      <formula>0</formula>
    </cfRule>
  </conditionalFormatting>
  <conditionalFormatting sqref="O7:Q7">
    <cfRule type="cellIs" dxfId="300" priority="77" operator="greaterThan">
      <formula>0</formula>
    </cfRule>
  </conditionalFormatting>
  <conditionalFormatting sqref="O4:O5 O7">
    <cfRule type="cellIs" dxfId="299" priority="76" operator="greaterThan">
      <formula>0</formula>
    </cfRule>
  </conditionalFormatting>
  <conditionalFormatting sqref="P4:P5 P7">
    <cfRule type="cellIs" dxfId="298" priority="75" operator="greaterThan">
      <formula>0</formula>
    </cfRule>
  </conditionalFormatting>
  <conditionalFormatting sqref="Q4:Q5 Q7">
    <cfRule type="cellIs" dxfId="297" priority="74" operator="greaterThan">
      <formula>0</formula>
    </cfRule>
  </conditionalFormatting>
  <conditionalFormatting sqref="R3:T5 R7:T7">
    <cfRule type="cellIs" dxfId="296" priority="73" operator="lessThan">
      <formula>0</formula>
    </cfRule>
  </conditionalFormatting>
  <conditionalFormatting sqref="R3:T3">
    <cfRule type="cellIs" dxfId="295" priority="72" operator="greaterThan">
      <formula>0</formula>
    </cfRule>
  </conditionalFormatting>
  <conditionalFormatting sqref="R4:T4">
    <cfRule type="cellIs" dxfId="294" priority="71" operator="greaterThan">
      <formula>0</formula>
    </cfRule>
  </conditionalFormatting>
  <conditionalFormatting sqref="R5:T5">
    <cfRule type="cellIs" dxfId="293" priority="70" operator="greaterThan">
      <formula>0</formula>
    </cfRule>
  </conditionalFormatting>
  <conditionalFormatting sqref="R7:T7">
    <cfRule type="cellIs" dxfId="292" priority="69" operator="greaterThan">
      <formula>0</formula>
    </cfRule>
  </conditionalFormatting>
  <conditionalFormatting sqref="R4:R5 R7">
    <cfRule type="cellIs" dxfId="291" priority="68" operator="greaterThan">
      <formula>0</formula>
    </cfRule>
  </conditionalFormatting>
  <conditionalFormatting sqref="S4:S5 S7">
    <cfRule type="cellIs" dxfId="290" priority="67" operator="greaterThan">
      <formula>0</formula>
    </cfRule>
  </conditionalFormatting>
  <conditionalFormatting sqref="T4:T5 T7">
    <cfRule type="cellIs" dxfId="289" priority="66" operator="greaterThan">
      <formula>0</formula>
    </cfRule>
  </conditionalFormatting>
  <conditionalFormatting sqref="U3:W5 U7:W7">
    <cfRule type="cellIs" dxfId="288" priority="65" operator="lessThan">
      <formula>0</formula>
    </cfRule>
  </conditionalFormatting>
  <conditionalFormatting sqref="U3:W3">
    <cfRule type="cellIs" dxfId="287" priority="64" operator="greaterThan">
      <formula>0</formula>
    </cfRule>
  </conditionalFormatting>
  <conditionalFormatting sqref="U4:W4">
    <cfRule type="cellIs" dxfId="286" priority="63" operator="greaterThan">
      <formula>0</formula>
    </cfRule>
  </conditionalFormatting>
  <conditionalFormatting sqref="U5:W5">
    <cfRule type="cellIs" dxfId="285" priority="62" operator="greaterThan">
      <formula>0</formula>
    </cfRule>
  </conditionalFormatting>
  <conditionalFormatting sqref="U7:W7">
    <cfRule type="cellIs" dxfId="284" priority="61" operator="greaterThan">
      <formula>0</formula>
    </cfRule>
  </conditionalFormatting>
  <conditionalFormatting sqref="U4:U5 U7">
    <cfRule type="cellIs" dxfId="283" priority="60" operator="greaterThan">
      <formula>0</formula>
    </cfRule>
  </conditionalFormatting>
  <conditionalFormatting sqref="V4:V5 V7">
    <cfRule type="cellIs" dxfId="282" priority="59" operator="greaterThan">
      <formula>0</formula>
    </cfRule>
  </conditionalFormatting>
  <conditionalFormatting sqref="W4:W5 W7">
    <cfRule type="cellIs" dxfId="281" priority="58" operator="greaterThan">
      <formula>0</formula>
    </cfRule>
  </conditionalFormatting>
  <conditionalFormatting sqref="X3:Z5 X7:Z7">
    <cfRule type="cellIs" dxfId="280" priority="57" operator="lessThan">
      <formula>0</formula>
    </cfRule>
  </conditionalFormatting>
  <conditionalFormatting sqref="X3:Z3">
    <cfRule type="cellIs" dxfId="279" priority="56" operator="greaterThan">
      <formula>0</formula>
    </cfRule>
  </conditionalFormatting>
  <conditionalFormatting sqref="X4:Z4">
    <cfRule type="cellIs" dxfId="278" priority="55" operator="greaterThan">
      <formula>0</formula>
    </cfRule>
  </conditionalFormatting>
  <conditionalFormatting sqref="X5:Z5">
    <cfRule type="cellIs" dxfId="277" priority="54" operator="greaterThan">
      <formula>0</formula>
    </cfRule>
  </conditionalFormatting>
  <conditionalFormatting sqref="X7:Z7">
    <cfRule type="cellIs" dxfId="276" priority="53" operator="greaterThan">
      <formula>0</formula>
    </cfRule>
  </conditionalFormatting>
  <conditionalFormatting sqref="X4:X5 X7">
    <cfRule type="cellIs" dxfId="275" priority="52" operator="greaterThan">
      <formula>0</formula>
    </cfRule>
  </conditionalFormatting>
  <conditionalFormatting sqref="Y4:Y5 Y7">
    <cfRule type="cellIs" dxfId="274" priority="51" operator="greaterThan">
      <formula>0</formula>
    </cfRule>
  </conditionalFormatting>
  <conditionalFormatting sqref="Z4:Z5 Z7">
    <cfRule type="cellIs" dxfId="273" priority="50" operator="greaterThan">
      <formula>0</formula>
    </cfRule>
  </conditionalFormatting>
  <conditionalFormatting sqref="F3:Z5 F7:Z7">
    <cfRule type="cellIs" dxfId="272" priority="49" operator="lessThan">
      <formula>0</formula>
    </cfRule>
  </conditionalFormatting>
  <conditionalFormatting sqref="F3:Z3">
    <cfRule type="cellIs" dxfId="271" priority="48" operator="greaterThan">
      <formula>0</formula>
    </cfRule>
  </conditionalFormatting>
  <conditionalFormatting sqref="F4:Z4">
    <cfRule type="cellIs" dxfId="270" priority="47" operator="greaterThan">
      <formula>0</formula>
    </cfRule>
  </conditionalFormatting>
  <conditionalFormatting sqref="F5:Z5">
    <cfRule type="cellIs" dxfId="269" priority="46" operator="greaterThan">
      <formula>0</formula>
    </cfRule>
  </conditionalFormatting>
  <conditionalFormatting sqref="F7:Z7">
    <cfRule type="cellIs" dxfId="268" priority="45" operator="greaterThan">
      <formula>0</formula>
    </cfRule>
  </conditionalFormatting>
  <conditionalFormatting sqref="C6:Z6">
    <cfRule type="cellIs" dxfId="267" priority="43" operator="greaterThan">
      <formula>0</formula>
    </cfRule>
    <cfRule type="cellIs" dxfId="266" priority="44" operator="lessThan">
      <formula>0</formula>
    </cfRule>
  </conditionalFormatting>
  <conditionalFormatting sqref="C8">
    <cfRule type="expression" dxfId="265" priority="36" stopIfTrue="1">
      <formula>MIN(C3:C7)&lt;0</formula>
    </cfRule>
    <cfRule type="cellIs" dxfId="264" priority="37" stopIfTrue="1" operator="equal">
      <formula>0</formula>
    </cfRule>
    <cfRule type="expression" dxfId="263" priority="38" stopIfTrue="1">
      <formula>MAX(C3:C7)=VALUE(C7)</formula>
    </cfRule>
    <cfRule type="expression" dxfId="247" priority="39" stopIfTrue="1">
      <formula>MAX(C3:C7)=VALUE(C6)</formula>
    </cfRule>
    <cfRule type="expression" dxfId="246" priority="40" stopIfTrue="1">
      <formula>MAX(C3:C7)=VALUE(C5)</formula>
    </cfRule>
    <cfRule type="expression" dxfId="245" priority="41" stopIfTrue="1">
      <formula>MAX(C3:C7)=VALUE(C4)</formula>
    </cfRule>
    <cfRule type="expression" dxfId="244" priority="42" stopIfTrue="1">
      <formula>MAX(C3:C7)=VALUE(C3)</formula>
    </cfRule>
  </conditionalFormatting>
  <conditionalFormatting sqref="D8">
    <cfRule type="expression" dxfId="262" priority="29" stopIfTrue="1">
      <formula>MIN(D3:D7)&lt;0</formula>
    </cfRule>
    <cfRule type="cellIs" dxfId="261" priority="30" stopIfTrue="1" operator="equal">
      <formula>0</formula>
    </cfRule>
    <cfRule type="expression" dxfId="260" priority="31" stopIfTrue="1">
      <formula>MAX(D3:D7)=VALUE(D7)</formula>
    </cfRule>
    <cfRule type="expression" dxfId="243" priority="32" stopIfTrue="1">
      <formula>MAX(D3:D7)=VALUE(D6)</formula>
    </cfRule>
    <cfRule type="expression" dxfId="242" priority="33" stopIfTrue="1">
      <formula>MAX(D3:D7)=VALUE(D5)</formula>
    </cfRule>
    <cfRule type="expression" dxfId="241" priority="34" stopIfTrue="1">
      <formula>MAX(D3:D7)=VALUE(D4)</formula>
    </cfRule>
    <cfRule type="expression" dxfId="240" priority="35" stopIfTrue="1">
      <formula>MAX(D3:D7)=VALUE(D3)</formula>
    </cfRule>
  </conditionalFormatting>
  <conditionalFormatting sqref="E8">
    <cfRule type="expression" dxfId="259" priority="22" stopIfTrue="1">
      <formula>MIN(E3:E7)&lt;0</formula>
    </cfRule>
    <cfRule type="cellIs" dxfId="258" priority="23" stopIfTrue="1" operator="equal">
      <formula>0</formula>
    </cfRule>
    <cfRule type="expression" dxfId="257" priority="24" stopIfTrue="1">
      <formula>MAX(E3:E7)=VALUE(E7)</formula>
    </cfRule>
    <cfRule type="expression" dxfId="239" priority="25" stopIfTrue="1">
      <formula>MAX(E3:E7)=VALUE(E6)</formula>
    </cfRule>
    <cfRule type="expression" dxfId="238" priority="26" stopIfTrue="1">
      <formula>MAX(E3:E7)=VALUE(E5)</formula>
    </cfRule>
    <cfRule type="expression" dxfId="237" priority="27" stopIfTrue="1">
      <formula>MAX(E3:E7)=VALUE(E4)</formula>
    </cfRule>
    <cfRule type="expression" dxfId="236" priority="28" stopIfTrue="1">
      <formula>MAX(E3:E7)=VALUE(E3)</formula>
    </cfRule>
  </conditionalFormatting>
  <conditionalFormatting sqref="F8 I8 L8 O8 R8 U8 X8">
    <cfRule type="expression" dxfId="256" priority="15" stopIfTrue="1">
      <formula>MIN(F3:F7)&lt;0</formula>
    </cfRule>
    <cfRule type="cellIs" dxfId="255" priority="16" stopIfTrue="1" operator="equal">
      <formula>0</formula>
    </cfRule>
    <cfRule type="expression" dxfId="254" priority="17" stopIfTrue="1">
      <formula>MAX(F3:F7)=VALUE(F7)</formula>
    </cfRule>
    <cfRule type="expression" dxfId="235" priority="18" stopIfTrue="1">
      <formula>MAX(F3:F7)=VALUE(F6)</formula>
    </cfRule>
    <cfRule type="expression" dxfId="234" priority="19" stopIfTrue="1">
      <formula>MAX(F3:F7)=VALUE(F5)</formula>
    </cfRule>
    <cfRule type="expression" dxfId="233" priority="20" stopIfTrue="1">
      <formula>MAX(F3:F7)=VALUE(F4)</formula>
    </cfRule>
    <cfRule type="expression" dxfId="232" priority="21" stopIfTrue="1">
      <formula>MAX(F3:F7)=VALUE(F3)</formula>
    </cfRule>
  </conditionalFormatting>
  <conditionalFormatting sqref="G8 J8 M8 P8 S8 V8 Y8">
    <cfRule type="expression" dxfId="253" priority="8" stopIfTrue="1">
      <formula>MIN(G3:G7)&lt;0</formula>
    </cfRule>
    <cfRule type="cellIs" dxfId="252" priority="9" stopIfTrue="1" operator="equal">
      <formula>0</formula>
    </cfRule>
    <cfRule type="expression" dxfId="251" priority="10" stopIfTrue="1">
      <formula>MAX(G3:G7)=VALUE(G7)</formula>
    </cfRule>
    <cfRule type="expression" dxfId="231" priority="11" stopIfTrue="1">
      <formula>MAX(G3:G7)=VALUE(G6)</formula>
    </cfRule>
    <cfRule type="expression" dxfId="230" priority="12" stopIfTrue="1">
      <formula>MAX(G3:G7)=VALUE(G5)</formula>
    </cfRule>
    <cfRule type="expression" dxfId="229" priority="13" stopIfTrue="1">
      <formula>MAX(G3:G7)=VALUE(G4)</formula>
    </cfRule>
    <cfRule type="expression" dxfId="228" priority="14" stopIfTrue="1">
      <formula>MAX(G3:G7)=VALUE(G3)</formula>
    </cfRule>
  </conditionalFormatting>
  <conditionalFormatting sqref="H8 K8 N8 Q8 T8 W8 Z8">
    <cfRule type="expression" dxfId="250" priority="1" stopIfTrue="1">
      <formula>MIN(H3:H7)&lt;0</formula>
    </cfRule>
    <cfRule type="cellIs" dxfId="249" priority="2" stopIfTrue="1" operator="equal">
      <formula>0</formula>
    </cfRule>
    <cfRule type="expression" dxfId="248" priority="3" stopIfTrue="1">
      <formula>MAX(H3:H7)=VALUE(H7)</formula>
    </cfRule>
    <cfRule type="expression" dxfId="227" priority="4" stopIfTrue="1">
      <formula>MAX(H3:H7)=VALUE(H6)</formula>
    </cfRule>
    <cfRule type="expression" dxfId="226" priority="5" stopIfTrue="1">
      <formula>MAX(H3:H7)=VALUE(H5)</formula>
    </cfRule>
    <cfRule type="expression" dxfId="225" priority="6" stopIfTrue="1">
      <formula>MAX(H3:H7)=VALUE(H4)</formula>
    </cfRule>
    <cfRule type="expression" dxfId="224" priority="7" stopIfTrue="1">
      <formula>MAX(H3:H7)=VALUE(H3)</formula>
    </cfRule>
  </conditionalFormatting>
  <pageMargins left="0.7" right="0.7" top="0.75" bottom="0.75" header="0.3" footer="0.3"/>
  <pageSetup paperSize="5" scale="60" orientation="landscape" r:id="rId1"/>
</worksheet>
</file>

<file path=xl/worksheets/sheet4.xml><?xml version="1.0" encoding="utf-8"?>
<worksheet xmlns="http://schemas.openxmlformats.org/spreadsheetml/2006/main" xmlns:r="http://schemas.openxmlformats.org/officeDocument/2006/relationships">
  <sheetPr codeName="Sheet2"/>
  <dimension ref="A1:Z28"/>
  <sheetViews>
    <sheetView workbookViewId="0"/>
  </sheetViews>
  <sheetFormatPr defaultRowHeight="15"/>
  <cols>
    <col min="1" max="1" width="9.140625" style="9"/>
    <col min="2" max="2" width="31.7109375" style="9" customWidth="1"/>
    <col min="3" max="4" width="7.7109375" style="9" customWidth="1"/>
    <col min="5" max="5" width="12.7109375" style="9" customWidth="1"/>
    <col min="6" max="7" width="7.7109375" style="9" customWidth="1"/>
    <col min="8" max="8" width="12.7109375" style="9" customWidth="1"/>
    <col min="9" max="10" width="7.7109375" style="9" customWidth="1"/>
    <col min="11" max="11" width="12.7109375" style="9" customWidth="1"/>
    <col min="12" max="13" width="7.7109375" style="9" customWidth="1"/>
    <col min="14" max="14" width="12.7109375" style="9" customWidth="1"/>
    <col min="15" max="16" width="7.7109375" style="9" customWidth="1"/>
    <col min="17" max="17" width="12.7109375" style="9" customWidth="1"/>
    <col min="18" max="19" width="7.7109375" style="9" customWidth="1"/>
    <col min="20" max="20" width="12.7109375" style="9" customWidth="1"/>
    <col min="21" max="22" width="7.7109375" style="9" customWidth="1"/>
    <col min="23" max="23" width="12.7109375" style="9" customWidth="1"/>
    <col min="24" max="25" width="7.7109375" style="9" customWidth="1"/>
    <col min="26" max="26" width="12.7109375" style="9" customWidth="1"/>
    <col min="27" max="16384" width="9.140625" style="9"/>
  </cols>
  <sheetData>
    <row r="1" spans="1:26" ht="30.75" thickBot="1">
      <c r="A1" s="4" t="s">
        <v>1</v>
      </c>
      <c r="B1" s="20"/>
      <c r="C1" s="25" t="str">
        <f>"FTE (ENP)"</f>
        <v>FTE (ENP)</v>
      </c>
      <c r="D1" s="26" t="str">
        <f>"FTE (OTH)"</f>
        <v>FTE (OTH)</v>
      </c>
      <c r="E1" s="16" t="str">
        <f>"Capital"</f>
        <v>Capital</v>
      </c>
      <c r="F1" s="25" t="str">
        <f>"FTE (ENP)"</f>
        <v>FTE (ENP)</v>
      </c>
      <c r="G1" s="26" t="str">
        <f>"FTE (OTH)"</f>
        <v>FTE (OTH)</v>
      </c>
      <c r="H1" s="16" t="str">
        <f>"Capital"</f>
        <v>Capital</v>
      </c>
      <c r="I1" s="25" t="str">
        <f>"FTE (ENP)"</f>
        <v>FTE (ENP)</v>
      </c>
      <c r="J1" s="26" t="str">
        <f>"FTE (OTH)"</f>
        <v>FTE (OTH)</v>
      </c>
      <c r="K1" s="16" t="str">
        <f>"Capital"</f>
        <v>Capital</v>
      </c>
      <c r="L1" s="25" t="str">
        <f>"FTE (ENP)"</f>
        <v>FTE (ENP)</v>
      </c>
      <c r="M1" s="26" t="str">
        <f>"FTE (OTH)"</f>
        <v>FTE (OTH)</v>
      </c>
      <c r="N1" s="16" t="str">
        <f>"Capital"</f>
        <v>Capital</v>
      </c>
      <c r="O1" s="25" t="str">
        <f>"FTE (ENP)"</f>
        <v>FTE (ENP)</v>
      </c>
      <c r="P1" s="26" t="str">
        <f>"FTE (OTH)"</f>
        <v>FTE (OTH)</v>
      </c>
      <c r="Q1" s="16" t="str">
        <f>"Capital"</f>
        <v>Capital</v>
      </c>
      <c r="R1" s="25" t="str">
        <f>"FTE (ENP)"</f>
        <v>FTE (ENP)</v>
      </c>
      <c r="S1" s="26" t="str">
        <f>"FTE (OTH)"</f>
        <v>FTE (OTH)</v>
      </c>
      <c r="T1" s="16" t="str">
        <f>"Capital"</f>
        <v>Capital</v>
      </c>
      <c r="U1" s="25" t="str">
        <f>"FTE (ENP)"</f>
        <v>FTE (ENP)</v>
      </c>
      <c r="V1" s="26" t="str">
        <f>"FTE (OTH)"</f>
        <v>FTE (OTH)</v>
      </c>
      <c r="W1" s="16" t="str">
        <f>"Capital"</f>
        <v>Capital</v>
      </c>
      <c r="X1" s="25" t="str">
        <f>"FTE (ENP)"</f>
        <v>FTE (ENP)</v>
      </c>
      <c r="Y1" s="26" t="str">
        <f>"FTE (OTH)"</f>
        <v>FTE (OTH)</v>
      </c>
      <c r="Z1" s="16" t="str">
        <f>"Capital"</f>
        <v>Capital</v>
      </c>
    </row>
    <row r="2" spans="1:26" hidden="1">
      <c r="A2" s="11"/>
      <c r="B2" s="13" t="str">
        <f>"Research &amp; Development"</f>
        <v>Research &amp; Development</v>
      </c>
      <c r="C2" s="5"/>
      <c r="D2" s="27"/>
      <c r="E2" s="6"/>
      <c r="F2" s="5"/>
      <c r="G2" s="27"/>
      <c r="H2" s="6"/>
      <c r="I2" s="5"/>
      <c r="J2" s="27"/>
      <c r="K2" s="6"/>
      <c r="L2" s="5"/>
      <c r="M2" s="27"/>
      <c r="N2" s="6"/>
      <c r="O2" s="5"/>
      <c r="P2" s="27"/>
      <c r="Q2" s="6"/>
      <c r="R2" s="5"/>
      <c r="S2" s="27"/>
      <c r="T2" s="6"/>
      <c r="U2" s="5"/>
      <c r="V2" s="27"/>
      <c r="W2" s="6"/>
      <c r="X2" s="5"/>
      <c r="Y2" s="27"/>
      <c r="Z2" s="6"/>
    </row>
    <row r="3" spans="1:26" hidden="1">
      <c r="A3" s="11"/>
      <c r="B3" s="14" t="str">
        <f>"Engineering &amp; Design"</f>
        <v>Engineering &amp; Design</v>
      </c>
      <c r="C3" s="7"/>
      <c r="D3" s="28"/>
      <c r="E3" s="8"/>
      <c r="F3" s="7"/>
      <c r="G3" s="28"/>
      <c r="H3" s="8"/>
      <c r="I3" s="7"/>
      <c r="J3" s="28"/>
      <c r="K3" s="8"/>
      <c r="L3" s="7"/>
      <c r="M3" s="28"/>
      <c r="N3" s="8"/>
      <c r="O3" s="7"/>
      <c r="P3" s="28"/>
      <c r="Q3" s="8"/>
      <c r="R3" s="7"/>
      <c r="S3" s="28"/>
      <c r="T3" s="8"/>
      <c r="U3" s="7"/>
      <c r="V3" s="28"/>
      <c r="W3" s="8"/>
      <c r="X3" s="7"/>
      <c r="Y3" s="28"/>
      <c r="Z3" s="8"/>
    </row>
    <row r="4" spans="1:26" hidden="1">
      <c r="A4" s="11"/>
      <c r="B4" s="14" t="str">
        <f>"Construction"</f>
        <v>Construction</v>
      </c>
      <c r="C4" s="7"/>
      <c r="D4" s="28"/>
      <c r="E4" s="8"/>
      <c r="F4" s="7"/>
      <c r="G4" s="28"/>
      <c r="H4" s="8"/>
      <c r="I4" s="7"/>
      <c r="J4" s="28"/>
      <c r="K4" s="8"/>
      <c r="L4" s="7"/>
      <c r="M4" s="28"/>
      <c r="N4" s="8"/>
      <c r="O4" s="7"/>
      <c r="P4" s="28"/>
      <c r="Q4" s="8"/>
      <c r="R4" s="7"/>
      <c r="S4" s="28"/>
      <c r="T4" s="8"/>
      <c r="U4" s="7"/>
      <c r="V4" s="28"/>
      <c r="W4" s="8"/>
      <c r="X4" s="7"/>
      <c r="Y4" s="28"/>
      <c r="Z4" s="8"/>
    </row>
    <row r="5" spans="1:26" hidden="1">
      <c r="A5" s="11"/>
      <c r="B5" s="14" t="s">
        <v>10</v>
      </c>
      <c r="C5" s="7"/>
      <c r="D5" s="28"/>
      <c r="E5" s="8"/>
      <c r="F5" s="7"/>
      <c r="G5" s="28"/>
      <c r="H5" s="8"/>
      <c r="I5" s="7"/>
      <c r="J5" s="28"/>
      <c r="K5" s="8"/>
      <c r="L5" s="7"/>
      <c r="M5" s="28"/>
      <c r="N5" s="8"/>
      <c r="O5" s="7"/>
      <c r="P5" s="28"/>
      <c r="Q5" s="8"/>
      <c r="R5" s="7"/>
      <c r="S5" s="28"/>
      <c r="T5" s="8"/>
      <c r="U5" s="7"/>
      <c r="V5" s="28"/>
      <c r="W5" s="8"/>
      <c r="X5" s="7"/>
      <c r="Y5" s="28"/>
      <c r="Z5" s="8"/>
    </row>
    <row r="6" spans="1:26" ht="15.75" hidden="1" thickBot="1">
      <c r="A6" s="11"/>
      <c r="B6" s="14" t="str">
        <f>"Operations"</f>
        <v>Operations</v>
      </c>
      <c r="C6" s="7"/>
      <c r="D6" s="28"/>
      <c r="E6" s="8"/>
      <c r="F6" s="7"/>
      <c r="G6" s="28"/>
      <c r="H6" s="8"/>
      <c r="I6" s="7"/>
      <c r="J6" s="28"/>
      <c r="K6" s="8"/>
      <c r="L6" s="7"/>
      <c r="M6" s="28"/>
      <c r="N6" s="8"/>
      <c r="O6" s="7"/>
      <c r="P6" s="28"/>
      <c r="Q6" s="8"/>
      <c r="R6" s="7"/>
      <c r="S6" s="28"/>
      <c r="T6" s="8"/>
      <c r="U6" s="7"/>
      <c r="V6" s="28"/>
      <c r="W6" s="8"/>
      <c r="X6" s="7"/>
      <c r="Y6" s="28"/>
      <c r="Z6" s="8"/>
    </row>
    <row r="7" spans="1:26" ht="16.5" thickTop="1" thickBot="1">
      <c r="A7" s="12"/>
      <c r="B7" s="15" t="str">
        <f>"Total"</f>
        <v>Total</v>
      </c>
      <c r="C7" s="37">
        <f t="shared" ref="C7:Z7" si="0">SUM(C2:C6)</f>
        <v>0</v>
      </c>
      <c r="D7" s="38">
        <f t="shared" si="0"/>
        <v>0</v>
      </c>
      <c r="E7" s="39">
        <f t="shared" si="0"/>
        <v>0</v>
      </c>
      <c r="F7" s="37">
        <f t="shared" si="0"/>
        <v>0</v>
      </c>
      <c r="G7" s="38">
        <f t="shared" si="0"/>
        <v>0</v>
      </c>
      <c r="H7" s="39">
        <f t="shared" si="0"/>
        <v>0</v>
      </c>
      <c r="I7" s="37">
        <f t="shared" si="0"/>
        <v>0</v>
      </c>
      <c r="J7" s="38">
        <f t="shared" si="0"/>
        <v>0</v>
      </c>
      <c r="K7" s="39">
        <f t="shared" si="0"/>
        <v>0</v>
      </c>
      <c r="L7" s="37">
        <f t="shared" si="0"/>
        <v>0</v>
      </c>
      <c r="M7" s="38">
        <f t="shared" si="0"/>
        <v>0</v>
      </c>
      <c r="N7" s="39">
        <f t="shared" si="0"/>
        <v>0</v>
      </c>
      <c r="O7" s="37">
        <f t="shared" si="0"/>
        <v>0</v>
      </c>
      <c r="P7" s="38">
        <f t="shared" si="0"/>
        <v>0</v>
      </c>
      <c r="Q7" s="39">
        <f t="shared" si="0"/>
        <v>0</v>
      </c>
      <c r="R7" s="37">
        <f t="shared" si="0"/>
        <v>0</v>
      </c>
      <c r="S7" s="38">
        <f t="shared" si="0"/>
        <v>0</v>
      </c>
      <c r="T7" s="39">
        <f t="shared" si="0"/>
        <v>0</v>
      </c>
      <c r="U7" s="37">
        <f t="shared" si="0"/>
        <v>0</v>
      </c>
      <c r="V7" s="38">
        <f t="shared" si="0"/>
        <v>0</v>
      </c>
      <c r="W7" s="39">
        <f t="shared" si="0"/>
        <v>0</v>
      </c>
      <c r="X7" s="37">
        <f t="shared" si="0"/>
        <v>0</v>
      </c>
      <c r="Y7" s="38">
        <f t="shared" si="0"/>
        <v>0</v>
      </c>
      <c r="Z7" s="39">
        <f t="shared" si="0"/>
        <v>0</v>
      </c>
    </row>
    <row r="8" spans="1:26" ht="30.75" thickBot="1">
      <c r="A8" s="4" t="s">
        <v>1</v>
      </c>
      <c r="B8" s="20"/>
      <c r="C8" s="25" t="str">
        <f>"FTE (ENP)"</f>
        <v>FTE (ENP)</v>
      </c>
      <c r="D8" s="26" t="str">
        <f>"FTE (OTH)"</f>
        <v>FTE (OTH)</v>
      </c>
      <c r="E8" s="16" t="str">
        <f>"Capital"</f>
        <v>Capital</v>
      </c>
      <c r="F8" s="25" t="str">
        <f>"FTE (ENP)"</f>
        <v>FTE (ENP)</v>
      </c>
      <c r="G8" s="26" t="str">
        <f>"FTE (OTH)"</f>
        <v>FTE (OTH)</v>
      </c>
      <c r="H8" s="16" t="str">
        <f>"Capital"</f>
        <v>Capital</v>
      </c>
      <c r="I8" s="25" t="str">
        <f>"FTE (ENP)"</f>
        <v>FTE (ENP)</v>
      </c>
      <c r="J8" s="26" t="str">
        <f>"FTE (OTH)"</f>
        <v>FTE (OTH)</v>
      </c>
      <c r="K8" s="16" t="str">
        <f>"Capital"</f>
        <v>Capital</v>
      </c>
      <c r="L8" s="25" t="str">
        <f>"FTE (ENP)"</f>
        <v>FTE (ENP)</v>
      </c>
      <c r="M8" s="26" t="str">
        <f>"FTE (OTH)"</f>
        <v>FTE (OTH)</v>
      </c>
      <c r="N8" s="16" t="str">
        <f>"Capital"</f>
        <v>Capital</v>
      </c>
      <c r="O8" s="25" t="str">
        <f>"FTE (ENP)"</f>
        <v>FTE (ENP)</v>
      </c>
      <c r="P8" s="26" t="str">
        <f>"FTE (OTH)"</f>
        <v>FTE (OTH)</v>
      </c>
      <c r="Q8" s="16" t="str">
        <f>"Capital"</f>
        <v>Capital</v>
      </c>
      <c r="R8" s="25" t="str">
        <f>"FTE (ENP)"</f>
        <v>FTE (ENP)</v>
      </c>
      <c r="S8" s="26" t="str">
        <f>"FTE (OTH)"</f>
        <v>FTE (OTH)</v>
      </c>
      <c r="T8" s="16" t="str">
        <f>"Capital"</f>
        <v>Capital</v>
      </c>
      <c r="U8" s="25" t="str">
        <f>"FTE (ENP)"</f>
        <v>FTE (ENP)</v>
      </c>
      <c r="V8" s="26" t="str">
        <f>"FTE (OTH)"</f>
        <v>FTE (OTH)</v>
      </c>
      <c r="W8" s="16" t="str">
        <f>"Capital"</f>
        <v>Capital</v>
      </c>
      <c r="X8" s="25" t="str">
        <f>"FTE (ENP)"</f>
        <v>FTE (ENP)</v>
      </c>
      <c r="Y8" s="26" t="str">
        <f>"FTE (OTH)"</f>
        <v>FTE (OTH)</v>
      </c>
      <c r="Z8" s="16" t="str">
        <f>"Capital"</f>
        <v>Capital</v>
      </c>
    </row>
    <row r="9" spans="1:26" ht="15.75" hidden="1" thickBot="1">
      <c r="A9" s="11"/>
      <c r="B9" s="13" t="str">
        <f>"Research &amp; Development"</f>
        <v>Research &amp; Development</v>
      </c>
      <c r="C9" s="5"/>
      <c r="D9" s="27"/>
      <c r="E9" s="6"/>
      <c r="F9" s="5"/>
      <c r="G9" s="27"/>
      <c r="H9" s="6"/>
      <c r="I9" s="5"/>
      <c r="J9" s="27"/>
      <c r="K9" s="6"/>
      <c r="L9" s="5"/>
      <c r="M9" s="27"/>
      <c r="N9" s="6"/>
      <c r="O9" s="5"/>
      <c r="P9" s="27"/>
      <c r="Q9" s="6"/>
      <c r="R9" s="5"/>
      <c r="S9" s="27"/>
      <c r="T9" s="6"/>
      <c r="U9" s="5"/>
      <c r="V9" s="27"/>
      <c r="W9" s="6"/>
      <c r="X9" s="5"/>
      <c r="Y9" s="27"/>
      <c r="Z9" s="6"/>
    </row>
    <row r="10" spans="1:26" ht="15.75" hidden="1" thickBot="1">
      <c r="A10" s="11"/>
      <c r="B10" s="14" t="str">
        <f>"Engineering &amp; Design"</f>
        <v>Engineering &amp; Design</v>
      </c>
      <c r="C10" s="7"/>
      <c r="D10" s="28"/>
      <c r="E10" s="8"/>
      <c r="F10" s="7"/>
      <c r="G10" s="28"/>
      <c r="H10" s="8"/>
      <c r="I10" s="7"/>
      <c r="J10" s="28"/>
      <c r="K10" s="8"/>
      <c r="L10" s="7"/>
      <c r="M10" s="28"/>
      <c r="N10" s="8"/>
      <c r="O10" s="7"/>
      <c r="P10" s="28"/>
      <c r="Q10" s="8"/>
      <c r="R10" s="7"/>
      <c r="S10" s="28"/>
      <c r="T10" s="8"/>
      <c r="U10" s="7"/>
      <c r="V10" s="28"/>
      <c r="W10" s="8"/>
      <c r="X10" s="7"/>
      <c r="Y10" s="28"/>
      <c r="Z10" s="8"/>
    </row>
    <row r="11" spans="1:26" ht="15.75" hidden="1" thickBot="1">
      <c r="A11" s="11"/>
      <c r="B11" s="14" t="str">
        <f>"Construction"</f>
        <v>Construction</v>
      </c>
      <c r="C11" s="7"/>
      <c r="D11" s="28"/>
      <c r="E11" s="8"/>
      <c r="F11" s="7"/>
      <c r="G11" s="28"/>
      <c r="H11" s="8"/>
      <c r="I11" s="7"/>
      <c r="J11" s="28"/>
      <c r="K11" s="8"/>
      <c r="L11" s="7"/>
      <c r="M11" s="28"/>
      <c r="N11" s="8"/>
      <c r="O11" s="7"/>
      <c r="P11" s="28"/>
      <c r="Q11" s="8"/>
      <c r="R11" s="7"/>
      <c r="S11" s="28"/>
      <c r="T11" s="8"/>
      <c r="U11" s="7"/>
      <c r="V11" s="28"/>
      <c r="W11" s="8"/>
      <c r="X11" s="7"/>
      <c r="Y11" s="28"/>
      <c r="Z11" s="8"/>
    </row>
    <row r="12" spans="1:26" ht="15.75" hidden="1" thickBot="1">
      <c r="A12" s="11"/>
      <c r="B12" s="14" t="s">
        <v>10</v>
      </c>
      <c r="C12" s="7"/>
      <c r="D12" s="28"/>
      <c r="E12" s="8"/>
      <c r="F12" s="7"/>
      <c r="G12" s="28"/>
      <c r="H12" s="8"/>
      <c r="I12" s="7"/>
      <c r="J12" s="28"/>
      <c r="K12" s="8"/>
      <c r="L12" s="7"/>
      <c r="M12" s="28"/>
      <c r="N12" s="8"/>
      <c r="O12" s="7"/>
      <c r="P12" s="28"/>
      <c r="Q12" s="8"/>
      <c r="R12" s="7"/>
      <c r="S12" s="28"/>
      <c r="T12" s="8"/>
      <c r="U12" s="7"/>
      <c r="V12" s="28"/>
      <c r="W12" s="8"/>
      <c r="X12" s="7"/>
      <c r="Y12" s="28"/>
      <c r="Z12" s="8"/>
    </row>
    <row r="13" spans="1:26" ht="15.75" hidden="1" thickBot="1">
      <c r="A13" s="11"/>
      <c r="B13" s="14" t="str">
        <f>"Operations"</f>
        <v>Operations</v>
      </c>
      <c r="C13" s="7"/>
      <c r="D13" s="28"/>
      <c r="E13" s="8"/>
      <c r="F13" s="7"/>
      <c r="G13" s="28"/>
      <c r="H13" s="8"/>
      <c r="I13" s="7"/>
      <c r="J13" s="28"/>
      <c r="K13" s="8"/>
      <c r="L13" s="7"/>
      <c r="M13" s="28"/>
      <c r="N13" s="8"/>
      <c r="O13" s="7"/>
      <c r="P13" s="28"/>
      <c r="Q13" s="8"/>
      <c r="R13" s="7"/>
      <c r="S13" s="28"/>
      <c r="T13" s="8"/>
      <c r="U13" s="7"/>
      <c r="V13" s="28"/>
      <c r="W13" s="8"/>
      <c r="X13" s="7"/>
      <c r="Y13" s="28"/>
      <c r="Z13" s="8"/>
    </row>
    <row r="14" spans="1:26" ht="16.5" thickTop="1" thickBot="1">
      <c r="A14" s="12"/>
      <c r="B14" s="15" t="str">
        <f>"Total"</f>
        <v>Total</v>
      </c>
      <c r="C14" s="37">
        <f t="shared" ref="C14:Z14" si="1">SUM(C9:C13)</f>
        <v>0</v>
      </c>
      <c r="D14" s="38">
        <f t="shared" si="1"/>
        <v>0</v>
      </c>
      <c r="E14" s="39">
        <f t="shared" si="1"/>
        <v>0</v>
      </c>
      <c r="F14" s="37">
        <f t="shared" si="1"/>
        <v>0</v>
      </c>
      <c r="G14" s="38">
        <f t="shared" si="1"/>
        <v>0</v>
      </c>
      <c r="H14" s="39">
        <f t="shared" si="1"/>
        <v>0</v>
      </c>
      <c r="I14" s="37">
        <f t="shared" si="1"/>
        <v>0</v>
      </c>
      <c r="J14" s="38">
        <f t="shared" si="1"/>
        <v>0</v>
      </c>
      <c r="K14" s="39">
        <f t="shared" si="1"/>
        <v>0</v>
      </c>
      <c r="L14" s="37">
        <f t="shared" si="1"/>
        <v>0</v>
      </c>
      <c r="M14" s="38">
        <f t="shared" si="1"/>
        <v>0</v>
      </c>
      <c r="N14" s="39">
        <f t="shared" si="1"/>
        <v>0</v>
      </c>
      <c r="O14" s="37">
        <f t="shared" si="1"/>
        <v>0</v>
      </c>
      <c r="P14" s="38">
        <f t="shared" si="1"/>
        <v>0</v>
      </c>
      <c r="Q14" s="39">
        <f t="shared" si="1"/>
        <v>0</v>
      </c>
      <c r="R14" s="37">
        <f t="shared" si="1"/>
        <v>0</v>
      </c>
      <c r="S14" s="38">
        <f t="shared" si="1"/>
        <v>0</v>
      </c>
      <c r="T14" s="39">
        <f t="shared" si="1"/>
        <v>0</v>
      </c>
      <c r="U14" s="37">
        <f t="shared" si="1"/>
        <v>0</v>
      </c>
      <c r="V14" s="38">
        <f t="shared" si="1"/>
        <v>0</v>
      </c>
      <c r="W14" s="39">
        <f t="shared" si="1"/>
        <v>0</v>
      </c>
      <c r="X14" s="37">
        <f t="shared" si="1"/>
        <v>0</v>
      </c>
      <c r="Y14" s="38">
        <f t="shared" si="1"/>
        <v>0</v>
      </c>
      <c r="Z14" s="39">
        <f t="shared" si="1"/>
        <v>0</v>
      </c>
    </row>
    <row r="15" spans="1:26" ht="30.75" thickBot="1">
      <c r="A15" s="4" t="s">
        <v>1</v>
      </c>
      <c r="B15" s="20"/>
      <c r="C15" s="25" t="str">
        <f>"FTE (ENP)"</f>
        <v>FTE (ENP)</v>
      </c>
      <c r="D15" s="26" t="str">
        <f>"FTE (OTH)"</f>
        <v>FTE (OTH)</v>
      </c>
      <c r="E15" s="16" t="str">
        <f>"Capital"</f>
        <v>Capital</v>
      </c>
      <c r="F15" s="25" t="str">
        <f>"FTE (ENP)"</f>
        <v>FTE (ENP)</v>
      </c>
      <c r="G15" s="26" t="str">
        <f>"FTE (OTH)"</f>
        <v>FTE (OTH)</v>
      </c>
      <c r="H15" s="16" t="str">
        <f>"Capital"</f>
        <v>Capital</v>
      </c>
      <c r="I15" s="25" t="str">
        <f>"FTE (ENP)"</f>
        <v>FTE (ENP)</v>
      </c>
      <c r="J15" s="26" t="str">
        <f>"FTE (OTH)"</f>
        <v>FTE (OTH)</v>
      </c>
      <c r="K15" s="16" t="str">
        <f>"Capital"</f>
        <v>Capital</v>
      </c>
      <c r="L15" s="25" t="str">
        <f>"FTE (ENP)"</f>
        <v>FTE (ENP)</v>
      </c>
      <c r="M15" s="26" t="str">
        <f>"FTE (OTH)"</f>
        <v>FTE (OTH)</v>
      </c>
      <c r="N15" s="16" t="str">
        <f>"Capital"</f>
        <v>Capital</v>
      </c>
      <c r="O15" s="25" t="str">
        <f>"FTE (ENP)"</f>
        <v>FTE (ENP)</v>
      </c>
      <c r="P15" s="26" t="str">
        <f>"FTE (OTH)"</f>
        <v>FTE (OTH)</v>
      </c>
      <c r="Q15" s="16" t="str">
        <f>"Capital"</f>
        <v>Capital</v>
      </c>
      <c r="R15" s="25" t="str">
        <f>"FTE (ENP)"</f>
        <v>FTE (ENP)</v>
      </c>
      <c r="S15" s="26" t="str">
        <f>"FTE (OTH)"</f>
        <v>FTE (OTH)</v>
      </c>
      <c r="T15" s="16" t="str">
        <f>"Capital"</f>
        <v>Capital</v>
      </c>
      <c r="U15" s="25" t="str">
        <f>"FTE (ENP)"</f>
        <v>FTE (ENP)</v>
      </c>
      <c r="V15" s="26" t="str">
        <f>"FTE (OTH)"</f>
        <v>FTE (OTH)</v>
      </c>
      <c r="W15" s="16" t="str">
        <f>"Capital"</f>
        <v>Capital</v>
      </c>
      <c r="X15" s="25" t="str">
        <f>"FTE (ENP)"</f>
        <v>FTE (ENP)</v>
      </c>
      <c r="Y15" s="26" t="str">
        <f>"FTE (OTH)"</f>
        <v>FTE (OTH)</v>
      </c>
      <c r="Z15" s="16" t="str">
        <f>"Capital"</f>
        <v>Capital</v>
      </c>
    </row>
    <row r="16" spans="1:26" ht="15.75" hidden="1" thickBot="1">
      <c r="A16" s="11"/>
      <c r="B16" s="13" t="str">
        <f>"Research &amp; Development"</f>
        <v>Research &amp; Development</v>
      </c>
      <c r="C16" s="5"/>
      <c r="D16" s="27"/>
      <c r="E16" s="6"/>
      <c r="F16" s="5"/>
      <c r="G16" s="27"/>
      <c r="H16" s="6"/>
      <c r="I16" s="5"/>
      <c r="J16" s="27"/>
      <c r="K16" s="6"/>
      <c r="L16" s="5"/>
      <c r="M16" s="27"/>
      <c r="N16" s="6"/>
      <c r="O16" s="5"/>
      <c r="P16" s="27"/>
      <c r="Q16" s="6"/>
      <c r="R16" s="5"/>
      <c r="S16" s="27"/>
      <c r="T16" s="6"/>
      <c r="U16" s="5"/>
      <c r="V16" s="27"/>
      <c r="W16" s="6"/>
      <c r="X16" s="5"/>
      <c r="Y16" s="27"/>
      <c r="Z16" s="6"/>
    </row>
    <row r="17" spans="1:26" ht="15.75" hidden="1" thickBot="1">
      <c r="A17" s="11"/>
      <c r="B17" s="14" t="str">
        <f>"Engineering &amp; Design"</f>
        <v>Engineering &amp; Design</v>
      </c>
      <c r="C17" s="7"/>
      <c r="D17" s="28"/>
      <c r="E17" s="8"/>
      <c r="F17" s="7"/>
      <c r="G17" s="28"/>
      <c r="H17" s="8"/>
      <c r="I17" s="7"/>
      <c r="J17" s="28"/>
      <c r="K17" s="8"/>
      <c r="L17" s="7"/>
      <c r="M17" s="28"/>
      <c r="N17" s="8"/>
      <c r="O17" s="7"/>
      <c r="P17" s="28"/>
      <c r="Q17" s="8"/>
      <c r="R17" s="7"/>
      <c r="S17" s="28"/>
      <c r="T17" s="8"/>
      <c r="U17" s="7"/>
      <c r="V17" s="28"/>
      <c r="W17" s="8"/>
      <c r="X17" s="7"/>
      <c r="Y17" s="28"/>
      <c r="Z17" s="8"/>
    </row>
    <row r="18" spans="1:26" ht="15.75" hidden="1" thickBot="1">
      <c r="A18" s="11"/>
      <c r="B18" s="14" t="str">
        <f>"Construction"</f>
        <v>Construction</v>
      </c>
      <c r="C18" s="7"/>
      <c r="D18" s="28"/>
      <c r="E18" s="8"/>
      <c r="F18" s="7"/>
      <c r="G18" s="28"/>
      <c r="H18" s="8"/>
      <c r="I18" s="7"/>
      <c r="J18" s="28"/>
      <c r="K18" s="8"/>
      <c r="L18" s="7"/>
      <c r="M18" s="28"/>
      <c r="N18" s="8"/>
      <c r="O18" s="7"/>
      <c r="P18" s="28"/>
      <c r="Q18" s="8"/>
      <c r="R18" s="7"/>
      <c r="S18" s="28"/>
      <c r="T18" s="8"/>
      <c r="U18" s="7"/>
      <c r="V18" s="28"/>
      <c r="W18" s="8"/>
      <c r="X18" s="7"/>
      <c r="Y18" s="28"/>
      <c r="Z18" s="8"/>
    </row>
    <row r="19" spans="1:26" ht="15.75" hidden="1" thickBot="1">
      <c r="A19" s="11"/>
      <c r="B19" s="14" t="s">
        <v>10</v>
      </c>
      <c r="C19" s="7"/>
      <c r="D19" s="28"/>
      <c r="E19" s="8"/>
      <c r="F19" s="7"/>
      <c r="G19" s="28"/>
      <c r="H19" s="8"/>
      <c r="I19" s="7"/>
      <c r="J19" s="28"/>
      <c r="K19" s="8"/>
      <c r="L19" s="7"/>
      <c r="M19" s="28"/>
      <c r="N19" s="8"/>
      <c r="O19" s="7"/>
      <c r="P19" s="28"/>
      <c r="Q19" s="8"/>
      <c r="R19" s="7"/>
      <c r="S19" s="28"/>
      <c r="T19" s="8"/>
      <c r="U19" s="7"/>
      <c r="V19" s="28"/>
      <c r="W19" s="8"/>
      <c r="X19" s="7"/>
      <c r="Y19" s="28"/>
      <c r="Z19" s="8"/>
    </row>
    <row r="20" spans="1:26" ht="15.75" hidden="1" thickBot="1">
      <c r="A20" s="11"/>
      <c r="B20" s="14" t="str">
        <f>"Operations"</f>
        <v>Operations</v>
      </c>
      <c r="C20" s="7"/>
      <c r="D20" s="28"/>
      <c r="E20" s="8"/>
      <c r="F20" s="7"/>
      <c r="G20" s="28"/>
      <c r="H20" s="8"/>
      <c r="I20" s="7"/>
      <c r="J20" s="28"/>
      <c r="K20" s="8"/>
      <c r="L20" s="7"/>
      <c r="M20" s="28"/>
      <c r="N20" s="8"/>
      <c r="O20" s="7"/>
      <c r="P20" s="28"/>
      <c r="Q20" s="8"/>
      <c r="R20" s="7"/>
      <c r="S20" s="28"/>
      <c r="T20" s="8"/>
      <c r="U20" s="7"/>
      <c r="V20" s="28"/>
      <c r="W20" s="8"/>
      <c r="X20" s="7"/>
      <c r="Y20" s="28"/>
      <c r="Z20" s="8"/>
    </row>
    <row r="21" spans="1:26" ht="16.5" thickTop="1" thickBot="1">
      <c r="A21" s="12"/>
      <c r="B21" s="15" t="str">
        <f>"Total"</f>
        <v>Total</v>
      </c>
      <c r="C21" s="37">
        <f t="shared" ref="C21:Z21" si="2">SUM(C16:C20)</f>
        <v>0</v>
      </c>
      <c r="D21" s="38">
        <f t="shared" si="2"/>
        <v>0</v>
      </c>
      <c r="E21" s="39">
        <f t="shared" si="2"/>
        <v>0</v>
      </c>
      <c r="F21" s="37">
        <f t="shared" si="2"/>
        <v>0</v>
      </c>
      <c r="G21" s="38">
        <f t="shared" si="2"/>
        <v>0</v>
      </c>
      <c r="H21" s="39">
        <f t="shared" si="2"/>
        <v>0</v>
      </c>
      <c r="I21" s="37">
        <f t="shared" si="2"/>
        <v>0</v>
      </c>
      <c r="J21" s="38">
        <f t="shared" si="2"/>
        <v>0</v>
      </c>
      <c r="K21" s="39">
        <f t="shared" si="2"/>
        <v>0</v>
      </c>
      <c r="L21" s="37">
        <f t="shared" si="2"/>
        <v>0</v>
      </c>
      <c r="M21" s="38">
        <f t="shared" si="2"/>
        <v>0</v>
      </c>
      <c r="N21" s="39">
        <f t="shared" si="2"/>
        <v>0</v>
      </c>
      <c r="O21" s="37">
        <f t="shared" si="2"/>
        <v>0</v>
      </c>
      <c r="P21" s="38">
        <f t="shared" si="2"/>
        <v>0</v>
      </c>
      <c r="Q21" s="39">
        <f t="shared" si="2"/>
        <v>0</v>
      </c>
      <c r="R21" s="37">
        <f t="shared" si="2"/>
        <v>0</v>
      </c>
      <c r="S21" s="38">
        <f t="shared" si="2"/>
        <v>0</v>
      </c>
      <c r="T21" s="39">
        <f t="shared" si="2"/>
        <v>0</v>
      </c>
      <c r="U21" s="37">
        <f t="shared" si="2"/>
        <v>0</v>
      </c>
      <c r="V21" s="38">
        <f t="shared" si="2"/>
        <v>0</v>
      </c>
      <c r="W21" s="39">
        <f t="shared" si="2"/>
        <v>0</v>
      </c>
      <c r="X21" s="37">
        <f t="shared" si="2"/>
        <v>0</v>
      </c>
      <c r="Y21" s="38">
        <f t="shared" si="2"/>
        <v>0</v>
      </c>
      <c r="Z21" s="39">
        <f t="shared" si="2"/>
        <v>0</v>
      </c>
    </row>
    <row r="22" spans="1:26" ht="30.75" thickBot="1">
      <c r="A22" s="4" t="s">
        <v>1</v>
      </c>
      <c r="B22" s="20"/>
      <c r="C22" s="25" t="str">
        <f>"FTE (ENP)"</f>
        <v>FTE (ENP)</v>
      </c>
      <c r="D22" s="26" t="str">
        <f>"FTE (OTH)"</f>
        <v>FTE (OTH)</v>
      </c>
      <c r="E22" s="16" t="str">
        <f>"Capital"</f>
        <v>Capital</v>
      </c>
      <c r="F22" s="25" t="str">
        <f>"FTE (ENP)"</f>
        <v>FTE (ENP)</v>
      </c>
      <c r="G22" s="26" t="str">
        <f>"FTE (OTH)"</f>
        <v>FTE (OTH)</v>
      </c>
      <c r="H22" s="16" t="str">
        <f>"Capital"</f>
        <v>Capital</v>
      </c>
      <c r="I22" s="25" t="str">
        <f>"FTE (ENP)"</f>
        <v>FTE (ENP)</v>
      </c>
      <c r="J22" s="26" t="str">
        <f>"FTE (OTH)"</f>
        <v>FTE (OTH)</v>
      </c>
      <c r="K22" s="16" t="str">
        <f>"Capital"</f>
        <v>Capital</v>
      </c>
      <c r="L22" s="25" t="str">
        <f>"FTE (ENP)"</f>
        <v>FTE (ENP)</v>
      </c>
      <c r="M22" s="26" t="str">
        <f>"FTE (OTH)"</f>
        <v>FTE (OTH)</v>
      </c>
      <c r="N22" s="16" t="str">
        <f>"Capital"</f>
        <v>Capital</v>
      </c>
      <c r="O22" s="25" t="str">
        <f>"FTE (ENP)"</f>
        <v>FTE (ENP)</v>
      </c>
      <c r="P22" s="26" t="str">
        <f>"FTE (OTH)"</f>
        <v>FTE (OTH)</v>
      </c>
      <c r="Q22" s="16" t="str">
        <f>"Capital"</f>
        <v>Capital</v>
      </c>
      <c r="R22" s="25" t="str">
        <f>"FTE (ENP)"</f>
        <v>FTE (ENP)</v>
      </c>
      <c r="S22" s="26" t="str">
        <f>"FTE (OTH)"</f>
        <v>FTE (OTH)</v>
      </c>
      <c r="T22" s="16" t="str">
        <f>"Capital"</f>
        <v>Capital</v>
      </c>
      <c r="U22" s="25" t="str">
        <f>"FTE (ENP)"</f>
        <v>FTE (ENP)</v>
      </c>
      <c r="V22" s="26" t="str">
        <f>"FTE (OTH)"</f>
        <v>FTE (OTH)</v>
      </c>
      <c r="W22" s="16" t="str">
        <f>"Capital"</f>
        <v>Capital</v>
      </c>
      <c r="X22" s="25" t="str">
        <f>"FTE (ENP)"</f>
        <v>FTE (ENP)</v>
      </c>
      <c r="Y22" s="26" t="str">
        <f>"FTE (OTH)"</f>
        <v>FTE (OTH)</v>
      </c>
      <c r="Z22" s="16" t="str">
        <f>"Capital"</f>
        <v>Capital</v>
      </c>
    </row>
    <row r="23" spans="1:26" ht="15.75" hidden="1" thickBot="1">
      <c r="A23" s="11"/>
      <c r="B23" s="13" t="str">
        <f>"Research &amp; Development"</f>
        <v>Research &amp; Development</v>
      </c>
      <c r="C23" s="5"/>
      <c r="D23" s="27"/>
      <c r="E23" s="6"/>
      <c r="F23" s="5"/>
      <c r="G23" s="27"/>
      <c r="H23" s="6"/>
      <c r="I23" s="5"/>
      <c r="J23" s="27"/>
      <c r="K23" s="6"/>
      <c r="L23" s="5"/>
      <c r="M23" s="27"/>
      <c r="N23" s="6"/>
      <c r="O23" s="5"/>
      <c r="P23" s="27"/>
      <c r="Q23" s="6"/>
      <c r="R23" s="5"/>
      <c r="S23" s="27"/>
      <c r="T23" s="6"/>
      <c r="U23" s="5"/>
      <c r="V23" s="27"/>
      <c r="W23" s="6"/>
      <c r="X23" s="5"/>
      <c r="Y23" s="27"/>
      <c r="Z23" s="6"/>
    </row>
    <row r="24" spans="1:26" ht="15.75" hidden="1" thickBot="1">
      <c r="A24" s="11"/>
      <c r="B24" s="14" t="str">
        <f>"Engineering &amp; Design"</f>
        <v>Engineering &amp; Design</v>
      </c>
      <c r="C24" s="7"/>
      <c r="D24" s="28"/>
      <c r="E24" s="8"/>
      <c r="F24" s="7"/>
      <c r="G24" s="28"/>
      <c r="H24" s="8"/>
      <c r="I24" s="7"/>
      <c r="J24" s="28"/>
      <c r="K24" s="8"/>
      <c r="L24" s="7"/>
      <c r="M24" s="28"/>
      <c r="N24" s="8"/>
      <c r="O24" s="7"/>
      <c r="P24" s="28"/>
      <c r="Q24" s="8"/>
      <c r="R24" s="7"/>
      <c r="S24" s="28"/>
      <c r="T24" s="8"/>
      <c r="U24" s="7"/>
      <c r="V24" s="28"/>
      <c r="W24" s="8"/>
      <c r="X24" s="7"/>
      <c r="Y24" s="28"/>
      <c r="Z24" s="8"/>
    </row>
    <row r="25" spans="1:26" ht="15.75" hidden="1" thickBot="1">
      <c r="A25" s="11"/>
      <c r="B25" s="14" t="str">
        <f>"Construction"</f>
        <v>Construction</v>
      </c>
      <c r="C25" s="7"/>
      <c r="D25" s="28"/>
      <c r="E25" s="8"/>
      <c r="F25" s="7"/>
      <c r="G25" s="28"/>
      <c r="H25" s="8"/>
      <c r="I25" s="7"/>
      <c r="J25" s="28"/>
      <c r="K25" s="8"/>
      <c r="L25" s="7"/>
      <c r="M25" s="28"/>
      <c r="N25" s="8"/>
      <c r="O25" s="7"/>
      <c r="P25" s="28"/>
      <c r="Q25" s="8"/>
      <c r="R25" s="7"/>
      <c r="S25" s="28"/>
      <c r="T25" s="8"/>
      <c r="U25" s="7"/>
      <c r="V25" s="28"/>
      <c r="W25" s="8"/>
      <c r="X25" s="7"/>
      <c r="Y25" s="28"/>
      <c r="Z25" s="8"/>
    </row>
    <row r="26" spans="1:26" ht="15.75" hidden="1" thickBot="1">
      <c r="A26" s="11"/>
      <c r="B26" s="14" t="s">
        <v>10</v>
      </c>
      <c r="C26" s="7"/>
      <c r="D26" s="28"/>
      <c r="E26" s="8"/>
      <c r="F26" s="7"/>
      <c r="G26" s="28"/>
      <c r="H26" s="8"/>
      <c r="I26" s="7"/>
      <c r="J26" s="28"/>
      <c r="K26" s="8"/>
      <c r="L26" s="7"/>
      <c r="M26" s="28"/>
      <c r="N26" s="8"/>
      <c r="O26" s="7"/>
      <c r="P26" s="28"/>
      <c r="Q26" s="8"/>
      <c r="R26" s="7"/>
      <c r="S26" s="28"/>
      <c r="T26" s="8"/>
      <c r="U26" s="7"/>
      <c r="V26" s="28"/>
      <c r="W26" s="8"/>
      <c r="X26" s="7"/>
      <c r="Y26" s="28"/>
      <c r="Z26" s="8"/>
    </row>
    <row r="27" spans="1:26" ht="15.75" hidden="1" thickBot="1">
      <c r="A27" s="11"/>
      <c r="B27" s="14" t="str">
        <f>"Operations"</f>
        <v>Operations</v>
      </c>
      <c r="C27" s="7"/>
      <c r="D27" s="28"/>
      <c r="E27" s="8"/>
      <c r="F27" s="7"/>
      <c r="G27" s="28"/>
      <c r="H27" s="8"/>
      <c r="I27" s="7"/>
      <c r="J27" s="28"/>
      <c r="K27" s="8"/>
      <c r="L27" s="7"/>
      <c r="M27" s="28"/>
      <c r="N27" s="8"/>
      <c r="O27" s="7"/>
      <c r="P27" s="28"/>
      <c r="Q27" s="8"/>
      <c r="R27" s="7"/>
      <c r="S27" s="28"/>
      <c r="T27" s="8"/>
      <c r="U27" s="7"/>
      <c r="V27" s="28"/>
      <c r="W27" s="8"/>
      <c r="X27" s="7"/>
      <c r="Y27" s="28"/>
      <c r="Z27" s="8"/>
    </row>
    <row r="28" spans="1:26" ht="16.5" thickTop="1" thickBot="1">
      <c r="A28" s="12"/>
      <c r="B28" s="15" t="str">
        <f>"Total"</f>
        <v>Total</v>
      </c>
      <c r="C28" s="37">
        <f t="shared" ref="C28:Z28" si="3">SUM(C23:C27)</f>
        <v>0</v>
      </c>
      <c r="D28" s="38">
        <f t="shared" si="3"/>
        <v>0</v>
      </c>
      <c r="E28" s="39">
        <f t="shared" si="3"/>
        <v>0</v>
      </c>
      <c r="F28" s="37">
        <f t="shared" si="3"/>
        <v>0</v>
      </c>
      <c r="G28" s="38">
        <f t="shared" si="3"/>
        <v>0</v>
      </c>
      <c r="H28" s="39">
        <f t="shared" si="3"/>
        <v>0</v>
      </c>
      <c r="I28" s="37">
        <f t="shared" si="3"/>
        <v>0</v>
      </c>
      <c r="J28" s="38">
        <f t="shared" si="3"/>
        <v>0</v>
      </c>
      <c r="K28" s="39">
        <f t="shared" si="3"/>
        <v>0</v>
      </c>
      <c r="L28" s="37">
        <f t="shared" si="3"/>
        <v>0</v>
      </c>
      <c r="M28" s="38">
        <f t="shared" si="3"/>
        <v>0</v>
      </c>
      <c r="N28" s="39">
        <f t="shared" si="3"/>
        <v>0</v>
      </c>
      <c r="O28" s="37">
        <f t="shared" si="3"/>
        <v>0</v>
      </c>
      <c r="P28" s="38">
        <f t="shared" si="3"/>
        <v>0</v>
      </c>
      <c r="Q28" s="39">
        <f t="shared" si="3"/>
        <v>0</v>
      </c>
      <c r="R28" s="37">
        <f t="shared" si="3"/>
        <v>0</v>
      </c>
      <c r="S28" s="38">
        <f t="shared" si="3"/>
        <v>0</v>
      </c>
      <c r="T28" s="39">
        <f t="shared" si="3"/>
        <v>0</v>
      </c>
      <c r="U28" s="37">
        <f t="shared" si="3"/>
        <v>0</v>
      </c>
      <c r="V28" s="38">
        <f t="shared" si="3"/>
        <v>0</v>
      </c>
      <c r="W28" s="39">
        <f t="shared" si="3"/>
        <v>0</v>
      </c>
      <c r="X28" s="37">
        <f t="shared" si="3"/>
        <v>0</v>
      </c>
      <c r="Y28" s="38">
        <f t="shared" si="3"/>
        <v>0</v>
      </c>
      <c r="Z28" s="39">
        <f t="shared" si="3"/>
        <v>0</v>
      </c>
    </row>
  </sheetData>
  <sheetProtection sheet="1" objects="1" scenarios="1" formatCells="0" formatColumns="0" formatRows="0"/>
  <phoneticPr fontId="0" type="noConversion"/>
  <conditionalFormatting sqref="C2:E4 C6:E6">
    <cfRule type="cellIs" dxfId="223" priority="224" operator="lessThan">
      <formula>0</formula>
    </cfRule>
  </conditionalFormatting>
  <conditionalFormatting sqref="C2:E2">
    <cfRule type="cellIs" dxfId="222" priority="223" operator="greaterThan">
      <formula>0</formula>
    </cfRule>
  </conditionalFormatting>
  <conditionalFormatting sqref="C3:E3">
    <cfRule type="cellIs" dxfId="221" priority="222" operator="greaterThan">
      <formula>0</formula>
    </cfRule>
  </conditionalFormatting>
  <conditionalFormatting sqref="C4:E4">
    <cfRule type="cellIs" dxfId="220" priority="221" operator="greaterThan">
      <formula>0</formula>
    </cfRule>
  </conditionalFormatting>
  <conditionalFormatting sqref="C6:E6">
    <cfRule type="cellIs" dxfId="219" priority="220" operator="greaterThan">
      <formula>0</formula>
    </cfRule>
  </conditionalFormatting>
  <conditionalFormatting sqref="C5:E5">
    <cfRule type="cellIs" dxfId="218" priority="219" operator="lessThan">
      <formula>0</formula>
    </cfRule>
  </conditionalFormatting>
  <conditionalFormatting sqref="C5:E5">
    <cfRule type="cellIs" dxfId="217" priority="218" operator="greaterThan">
      <formula>0</formula>
    </cfRule>
  </conditionalFormatting>
  <conditionalFormatting sqref="C7">
    <cfRule type="expression" dxfId="216" priority="211" stopIfTrue="1">
      <formula>MIN(C2:C6)&lt;0</formula>
    </cfRule>
    <cfRule type="cellIs" dxfId="215" priority="212" stopIfTrue="1" operator="equal">
      <formula>0</formula>
    </cfRule>
    <cfRule type="expression" dxfId="214" priority="213" stopIfTrue="1">
      <formula>MAX(C2:C6)=VALUE(C6)</formula>
    </cfRule>
    <cfRule type="expression" dxfId="95" priority="214" stopIfTrue="1">
      <formula>MAX(C2:C6)=VALUE(C5)</formula>
    </cfRule>
    <cfRule type="expression" dxfId="94" priority="215" stopIfTrue="1">
      <formula>MAX(C2:C6)=VALUE(C4)</formula>
    </cfRule>
    <cfRule type="expression" dxfId="93" priority="216" stopIfTrue="1">
      <formula>MAX(C2:C6)=VALUE(C3)</formula>
    </cfRule>
    <cfRule type="expression" dxfId="92" priority="217" stopIfTrue="1">
      <formula>MAX(C2:C6)=VALUE(C2)</formula>
    </cfRule>
  </conditionalFormatting>
  <conditionalFormatting sqref="D7">
    <cfRule type="expression" dxfId="213" priority="204" stopIfTrue="1">
      <formula>MIN(D2:D6)&lt;0</formula>
    </cfRule>
    <cfRule type="cellIs" dxfId="212" priority="205" stopIfTrue="1" operator="equal">
      <formula>0</formula>
    </cfRule>
    <cfRule type="expression" dxfId="211" priority="206" stopIfTrue="1">
      <formula>MAX(D2:D6)=VALUE(D6)</formula>
    </cfRule>
    <cfRule type="expression" dxfId="91" priority="207" stopIfTrue="1">
      <formula>MAX(D2:D6)=VALUE(D5)</formula>
    </cfRule>
    <cfRule type="expression" dxfId="90" priority="208" stopIfTrue="1">
      <formula>MAX(D2:D6)=VALUE(D4)</formula>
    </cfRule>
    <cfRule type="expression" dxfId="89" priority="209" stopIfTrue="1">
      <formula>MAX(D2:D6)=VALUE(D3)</formula>
    </cfRule>
    <cfRule type="expression" dxfId="88" priority="210" stopIfTrue="1">
      <formula>MAX(D2:D6)=VALUE(D2)</formula>
    </cfRule>
  </conditionalFormatting>
  <conditionalFormatting sqref="E7">
    <cfRule type="expression" dxfId="210" priority="197" stopIfTrue="1">
      <formula>MIN(E2:E6)&lt;0</formula>
    </cfRule>
    <cfRule type="cellIs" dxfId="209" priority="198" stopIfTrue="1" operator="equal">
      <formula>0</formula>
    </cfRule>
    <cfRule type="expression" dxfId="208" priority="199" stopIfTrue="1">
      <formula>MAX(E2:E6)=VALUE(E6)</formula>
    </cfRule>
    <cfRule type="expression" dxfId="87" priority="200" stopIfTrue="1">
      <formula>MAX(E2:E6)=VALUE(E5)</formula>
    </cfRule>
    <cfRule type="expression" dxfId="86" priority="201" stopIfTrue="1">
      <formula>MAX(E2:E6)=VALUE(E4)</formula>
    </cfRule>
    <cfRule type="expression" dxfId="85" priority="202" stopIfTrue="1">
      <formula>MAX(E2:E6)=VALUE(E3)</formula>
    </cfRule>
    <cfRule type="expression" dxfId="84" priority="203" stopIfTrue="1">
      <formula>MAX(E2:E6)=VALUE(E2)</formula>
    </cfRule>
  </conditionalFormatting>
  <conditionalFormatting sqref="F6:Z6 F2:Z4">
    <cfRule type="cellIs" dxfId="207" priority="196" operator="lessThan">
      <formula>0</formula>
    </cfRule>
  </conditionalFormatting>
  <conditionalFormatting sqref="F2:Z2">
    <cfRule type="cellIs" dxfId="206" priority="195" operator="greaterThan">
      <formula>0</formula>
    </cfRule>
  </conditionalFormatting>
  <conditionalFormatting sqref="F3:Z3">
    <cfRule type="cellIs" dxfId="205" priority="194" operator="greaterThan">
      <formula>0</formula>
    </cfRule>
  </conditionalFormatting>
  <conditionalFormatting sqref="F4:Z4">
    <cfRule type="cellIs" dxfId="204" priority="193" operator="greaterThan">
      <formula>0</formula>
    </cfRule>
  </conditionalFormatting>
  <conditionalFormatting sqref="F6:Z6">
    <cfRule type="cellIs" dxfId="203" priority="192" operator="greaterThan">
      <formula>0</formula>
    </cfRule>
  </conditionalFormatting>
  <conditionalFormatting sqref="F5:Z5">
    <cfRule type="cellIs" dxfId="202" priority="191" operator="lessThan">
      <formula>0</formula>
    </cfRule>
  </conditionalFormatting>
  <conditionalFormatting sqref="F5:Z5">
    <cfRule type="cellIs" dxfId="201" priority="190" operator="greaterThan">
      <formula>0</formula>
    </cfRule>
  </conditionalFormatting>
  <conditionalFormatting sqref="F7 I7 L7 O7 R7 U7 X7">
    <cfRule type="expression" dxfId="200" priority="183" stopIfTrue="1">
      <formula>MIN(F2:F6)&lt;0</formula>
    </cfRule>
    <cfRule type="cellIs" dxfId="199" priority="184" stopIfTrue="1" operator="equal">
      <formula>0</formula>
    </cfRule>
    <cfRule type="expression" dxfId="198" priority="185" stopIfTrue="1">
      <formula>MAX(F2:F6)=VALUE(F6)</formula>
    </cfRule>
    <cfRule type="expression" dxfId="83" priority="186" stopIfTrue="1">
      <formula>MAX(F2:F6)=VALUE(F5)</formula>
    </cfRule>
    <cfRule type="expression" dxfId="82" priority="187" stopIfTrue="1">
      <formula>MAX(F2:F6)=VALUE(F4)</formula>
    </cfRule>
    <cfRule type="expression" dxfId="81" priority="188" stopIfTrue="1">
      <formula>MAX(F2:F6)=VALUE(F3)</formula>
    </cfRule>
    <cfRule type="expression" dxfId="80" priority="189" stopIfTrue="1">
      <formula>MAX(F2:F6)=VALUE(F2)</formula>
    </cfRule>
  </conditionalFormatting>
  <conditionalFormatting sqref="G7 J7 M7 P7 S7 V7 Y7">
    <cfRule type="expression" dxfId="197" priority="176" stopIfTrue="1">
      <formula>MIN(G2:G6)&lt;0</formula>
    </cfRule>
    <cfRule type="cellIs" dxfId="196" priority="177" stopIfTrue="1" operator="equal">
      <formula>0</formula>
    </cfRule>
    <cfRule type="expression" dxfId="195" priority="178" stopIfTrue="1">
      <formula>MAX(G2:G6)=VALUE(G6)</formula>
    </cfRule>
    <cfRule type="expression" dxfId="79" priority="179" stopIfTrue="1">
      <formula>MAX(G2:G6)=VALUE(G5)</formula>
    </cfRule>
    <cfRule type="expression" dxfId="78" priority="180" stopIfTrue="1">
      <formula>MAX(G2:G6)=VALUE(G4)</formula>
    </cfRule>
    <cfRule type="expression" dxfId="77" priority="181" stopIfTrue="1">
      <formula>MAX(G2:G6)=VALUE(G3)</formula>
    </cfRule>
    <cfRule type="expression" dxfId="76" priority="182" stopIfTrue="1">
      <formula>MAX(G2:G6)=VALUE(G2)</formula>
    </cfRule>
  </conditionalFormatting>
  <conditionalFormatting sqref="H7 K7 N7 Q7 T7 W7 Z7">
    <cfRule type="expression" dxfId="194" priority="169" stopIfTrue="1">
      <formula>MIN(H2:H6)&lt;0</formula>
    </cfRule>
    <cfRule type="cellIs" dxfId="193" priority="170" stopIfTrue="1" operator="equal">
      <formula>0</formula>
    </cfRule>
    <cfRule type="expression" dxfId="192" priority="171" stopIfTrue="1">
      <formula>MAX(H2:H6)=VALUE(H6)</formula>
    </cfRule>
    <cfRule type="expression" dxfId="75" priority="172" stopIfTrue="1">
      <formula>MAX(H2:H6)=VALUE(H5)</formula>
    </cfRule>
    <cfRule type="expression" dxfId="74" priority="173" stopIfTrue="1">
      <formula>MAX(H2:H6)=VALUE(H4)</formula>
    </cfRule>
    <cfRule type="expression" dxfId="73" priority="174" stopIfTrue="1">
      <formula>MAX(H2:H6)=VALUE(H3)</formula>
    </cfRule>
    <cfRule type="expression" dxfId="72" priority="175" stopIfTrue="1">
      <formula>MAX(H2:H6)=VALUE(H2)</formula>
    </cfRule>
  </conditionalFormatting>
  <conditionalFormatting sqref="C9:E11 C13:E13">
    <cfRule type="cellIs" dxfId="191" priority="168" operator="lessThan">
      <formula>0</formula>
    </cfRule>
  </conditionalFormatting>
  <conditionalFormatting sqref="C9:E9">
    <cfRule type="cellIs" dxfId="190" priority="167" operator="greaterThan">
      <formula>0</formula>
    </cfRule>
  </conditionalFormatting>
  <conditionalFormatting sqref="C10:E10">
    <cfRule type="cellIs" dxfId="189" priority="166" operator="greaterThan">
      <formula>0</formula>
    </cfRule>
  </conditionalFormatting>
  <conditionalFormatting sqref="C11:E11">
    <cfRule type="cellIs" dxfId="188" priority="165" operator="greaterThan">
      <formula>0</formula>
    </cfRule>
  </conditionalFormatting>
  <conditionalFormatting sqref="C13:E13">
    <cfRule type="cellIs" dxfId="187" priority="164" operator="greaterThan">
      <formula>0</formula>
    </cfRule>
  </conditionalFormatting>
  <conditionalFormatting sqref="C12:E12">
    <cfRule type="cellIs" dxfId="186" priority="163" operator="lessThan">
      <formula>0</formula>
    </cfRule>
  </conditionalFormatting>
  <conditionalFormatting sqref="C12:E12">
    <cfRule type="cellIs" dxfId="185" priority="162" operator="greaterThan">
      <formula>0</formula>
    </cfRule>
  </conditionalFormatting>
  <conditionalFormatting sqref="C14">
    <cfRule type="expression" dxfId="184" priority="155" stopIfTrue="1">
      <formula>MIN(C9:C13)&lt;0</formula>
    </cfRule>
    <cfRule type="cellIs" dxfId="183" priority="156" stopIfTrue="1" operator="equal">
      <formula>0</formula>
    </cfRule>
    <cfRule type="expression" dxfId="182" priority="157" stopIfTrue="1">
      <formula>MAX(C9:C13)=VALUE(C13)</formula>
    </cfRule>
    <cfRule type="expression" dxfId="71" priority="158" stopIfTrue="1">
      <formula>MAX(C9:C13)=VALUE(C12)</formula>
    </cfRule>
    <cfRule type="expression" dxfId="70" priority="159" stopIfTrue="1">
      <formula>MAX(C9:C13)=VALUE(C11)</formula>
    </cfRule>
    <cfRule type="expression" dxfId="69" priority="160" stopIfTrue="1">
      <formula>MAX(C9:C13)=VALUE(C10)</formula>
    </cfRule>
    <cfRule type="expression" dxfId="68" priority="161" stopIfTrue="1">
      <formula>MAX(C9:C13)=VALUE(C9)</formula>
    </cfRule>
  </conditionalFormatting>
  <conditionalFormatting sqref="D14">
    <cfRule type="expression" dxfId="181" priority="148" stopIfTrue="1">
      <formula>MIN(D9:D13)&lt;0</formula>
    </cfRule>
    <cfRule type="cellIs" dxfId="180" priority="149" stopIfTrue="1" operator="equal">
      <formula>0</formula>
    </cfRule>
    <cfRule type="expression" dxfId="179" priority="150" stopIfTrue="1">
      <formula>MAX(D9:D13)=VALUE(D13)</formula>
    </cfRule>
    <cfRule type="expression" dxfId="67" priority="151" stopIfTrue="1">
      <formula>MAX(D9:D13)=VALUE(D12)</formula>
    </cfRule>
    <cfRule type="expression" dxfId="66" priority="152" stopIfTrue="1">
      <formula>MAX(D9:D13)=VALUE(D11)</formula>
    </cfRule>
    <cfRule type="expression" dxfId="65" priority="153" stopIfTrue="1">
      <formula>MAX(D9:D13)=VALUE(D10)</formula>
    </cfRule>
    <cfRule type="expression" dxfId="64" priority="154" stopIfTrue="1">
      <formula>MAX(D9:D13)=VALUE(D9)</formula>
    </cfRule>
  </conditionalFormatting>
  <conditionalFormatting sqref="E14">
    <cfRule type="expression" dxfId="178" priority="141" stopIfTrue="1">
      <formula>MIN(E9:E13)&lt;0</formula>
    </cfRule>
    <cfRule type="cellIs" dxfId="177" priority="142" stopIfTrue="1" operator="equal">
      <formula>0</formula>
    </cfRule>
    <cfRule type="expression" dxfId="176" priority="143" stopIfTrue="1">
      <formula>MAX(E9:E13)=VALUE(E13)</formula>
    </cfRule>
    <cfRule type="expression" dxfId="63" priority="144" stopIfTrue="1">
      <formula>MAX(E9:E13)=VALUE(E12)</formula>
    </cfRule>
    <cfRule type="expression" dxfId="62" priority="145" stopIfTrue="1">
      <formula>MAX(E9:E13)=VALUE(E11)</formula>
    </cfRule>
    <cfRule type="expression" dxfId="61" priority="146" stopIfTrue="1">
      <formula>MAX(E9:E13)=VALUE(E10)</formula>
    </cfRule>
    <cfRule type="expression" dxfId="60" priority="147" stopIfTrue="1">
      <formula>MAX(E9:E13)=VALUE(E9)</formula>
    </cfRule>
  </conditionalFormatting>
  <conditionalFormatting sqref="F13:Z13 F9:Z11">
    <cfRule type="cellIs" dxfId="175" priority="140" operator="lessThan">
      <formula>0</formula>
    </cfRule>
  </conditionalFormatting>
  <conditionalFormatting sqref="F9:Z9">
    <cfRule type="cellIs" dxfId="174" priority="139" operator="greaterThan">
      <formula>0</formula>
    </cfRule>
  </conditionalFormatting>
  <conditionalFormatting sqref="F10:Z10">
    <cfRule type="cellIs" dxfId="173" priority="138" operator="greaterThan">
      <formula>0</formula>
    </cfRule>
  </conditionalFormatting>
  <conditionalFormatting sqref="F11:Z11">
    <cfRule type="cellIs" dxfId="172" priority="137" operator="greaterThan">
      <formula>0</formula>
    </cfRule>
  </conditionalFormatting>
  <conditionalFormatting sqref="F13:Z13">
    <cfRule type="cellIs" dxfId="171" priority="136" operator="greaterThan">
      <formula>0</formula>
    </cfRule>
  </conditionalFormatting>
  <conditionalFormatting sqref="F12:Z12">
    <cfRule type="cellIs" dxfId="170" priority="135" operator="lessThan">
      <formula>0</formula>
    </cfRule>
  </conditionalFormatting>
  <conditionalFormatting sqref="F12:Z12">
    <cfRule type="cellIs" dxfId="169" priority="134" operator="greaterThan">
      <formula>0</formula>
    </cfRule>
  </conditionalFormatting>
  <conditionalFormatting sqref="F14 I14 L14 O14 R14 U14 X14">
    <cfRule type="expression" dxfId="168" priority="127" stopIfTrue="1">
      <formula>MIN(F9:F13)&lt;0</formula>
    </cfRule>
    <cfRule type="cellIs" dxfId="167" priority="128" stopIfTrue="1" operator="equal">
      <formula>0</formula>
    </cfRule>
    <cfRule type="expression" dxfId="166" priority="129" stopIfTrue="1">
      <formula>MAX(F9:F13)=VALUE(F13)</formula>
    </cfRule>
    <cfRule type="expression" dxfId="59" priority="130" stopIfTrue="1">
      <formula>MAX(F9:F13)=VALUE(F12)</formula>
    </cfRule>
    <cfRule type="expression" dxfId="58" priority="131" stopIfTrue="1">
      <formula>MAX(F9:F13)=VALUE(F11)</formula>
    </cfRule>
    <cfRule type="expression" dxfId="57" priority="132" stopIfTrue="1">
      <formula>MAX(F9:F13)=VALUE(F10)</formula>
    </cfRule>
    <cfRule type="expression" dxfId="56" priority="133" stopIfTrue="1">
      <formula>MAX(F9:F13)=VALUE(F9)</formula>
    </cfRule>
  </conditionalFormatting>
  <conditionalFormatting sqref="G14 J14 M14 P14 S14 V14 Y14">
    <cfRule type="expression" dxfId="165" priority="120" stopIfTrue="1">
      <formula>MIN(G9:G13)&lt;0</formula>
    </cfRule>
    <cfRule type="cellIs" dxfId="164" priority="121" stopIfTrue="1" operator="equal">
      <formula>0</formula>
    </cfRule>
    <cfRule type="expression" dxfId="163" priority="122" stopIfTrue="1">
      <formula>MAX(G9:G13)=VALUE(G13)</formula>
    </cfRule>
    <cfRule type="expression" dxfId="55" priority="123" stopIfTrue="1">
      <formula>MAX(G9:G13)=VALUE(G12)</formula>
    </cfRule>
    <cfRule type="expression" dxfId="54" priority="124" stopIfTrue="1">
      <formula>MAX(G9:G13)=VALUE(G11)</formula>
    </cfRule>
    <cfRule type="expression" dxfId="53" priority="125" stopIfTrue="1">
      <formula>MAX(G9:G13)=VALUE(G10)</formula>
    </cfRule>
    <cfRule type="expression" dxfId="52" priority="126" stopIfTrue="1">
      <formula>MAX(G9:G13)=VALUE(G9)</formula>
    </cfRule>
  </conditionalFormatting>
  <conditionalFormatting sqref="H14 K14 N14 Q14 T14 W14 Z14">
    <cfRule type="expression" dxfId="162" priority="113" stopIfTrue="1">
      <formula>MIN(H9:H13)&lt;0</formula>
    </cfRule>
    <cfRule type="cellIs" dxfId="161" priority="114" stopIfTrue="1" operator="equal">
      <formula>0</formula>
    </cfRule>
    <cfRule type="expression" dxfId="160" priority="115" stopIfTrue="1">
      <formula>MAX(H9:H13)=VALUE(H13)</formula>
    </cfRule>
    <cfRule type="expression" dxfId="51" priority="116" stopIfTrue="1">
      <formula>MAX(H9:H13)=VALUE(H12)</formula>
    </cfRule>
    <cfRule type="expression" dxfId="50" priority="117" stopIfTrue="1">
      <formula>MAX(H9:H13)=VALUE(H11)</formula>
    </cfRule>
    <cfRule type="expression" dxfId="49" priority="118" stopIfTrue="1">
      <formula>MAX(H9:H13)=VALUE(H10)</formula>
    </cfRule>
    <cfRule type="expression" dxfId="48" priority="119" stopIfTrue="1">
      <formula>MAX(H9:H13)=VALUE(H9)</formula>
    </cfRule>
  </conditionalFormatting>
  <conditionalFormatting sqref="C16:E18 C20:E20">
    <cfRule type="cellIs" dxfId="159" priority="112" operator="lessThan">
      <formula>0</formula>
    </cfRule>
  </conditionalFormatting>
  <conditionalFormatting sqref="C16:E16">
    <cfRule type="cellIs" dxfId="158" priority="111" operator="greaterThan">
      <formula>0</formula>
    </cfRule>
  </conditionalFormatting>
  <conditionalFormatting sqref="C17:E17">
    <cfRule type="cellIs" dxfId="157" priority="110" operator="greaterThan">
      <formula>0</formula>
    </cfRule>
  </conditionalFormatting>
  <conditionalFormatting sqref="C18:E18">
    <cfRule type="cellIs" dxfId="156" priority="109" operator="greaterThan">
      <formula>0</formula>
    </cfRule>
  </conditionalFormatting>
  <conditionalFormatting sqref="C20:E20">
    <cfRule type="cellIs" dxfId="155" priority="108" operator="greaterThan">
      <formula>0</formula>
    </cfRule>
  </conditionalFormatting>
  <conditionalFormatting sqref="C19:E19">
    <cfRule type="cellIs" dxfId="154" priority="107" operator="lessThan">
      <formula>0</formula>
    </cfRule>
  </conditionalFormatting>
  <conditionalFormatting sqref="C19:E19">
    <cfRule type="cellIs" dxfId="153" priority="106" operator="greaterThan">
      <formula>0</formula>
    </cfRule>
  </conditionalFormatting>
  <conditionalFormatting sqref="C21">
    <cfRule type="expression" dxfId="152" priority="99" stopIfTrue="1">
      <formula>MIN(C16:C20)&lt;0</formula>
    </cfRule>
    <cfRule type="cellIs" dxfId="151" priority="100" stopIfTrue="1" operator="equal">
      <formula>0</formula>
    </cfRule>
    <cfRule type="expression" dxfId="150" priority="101" stopIfTrue="1">
      <formula>MAX(C16:C20)=VALUE(C20)</formula>
    </cfRule>
    <cfRule type="expression" dxfId="47" priority="102" stopIfTrue="1">
      <formula>MAX(C16:C20)=VALUE(C19)</formula>
    </cfRule>
    <cfRule type="expression" dxfId="46" priority="103" stopIfTrue="1">
      <formula>MAX(C16:C20)=VALUE(C18)</formula>
    </cfRule>
    <cfRule type="expression" dxfId="45" priority="104" stopIfTrue="1">
      <formula>MAX(C16:C20)=VALUE(C17)</formula>
    </cfRule>
    <cfRule type="expression" dxfId="44" priority="105" stopIfTrue="1">
      <formula>MAX(C16:C20)=VALUE(C16)</formula>
    </cfRule>
  </conditionalFormatting>
  <conditionalFormatting sqref="D21">
    <cfRule type="expression" dxfId="149" priority="92" stopIfTrue="1">
      <formula>MIN(D16:D20)&lt;0</formula>
    </cfRule>
    <cfRule type="cellIs" dxfId="148" priority="93" stopIfTrue="1" operator="equal">
      <formula>0</formula>
    </cfRule>
    <cfRule type="expression" dxfId="147" priority="94" stopIfTrue="1">
      <formula>MAX(D16:D20)=VALUE(D20)</formula>
    </cfRule>
    <cfRule type="expression" dxfId="43" priority="95" stopIfTrue="1">
      <formula>MAX(D16:D20)=VALUE(D19)</formula>
    </cfRule>
    <cfRule type="expression" dxfId="42" priority="96" stopIfTrue="1">
      <formula>MAX(D16:D20)=VALUE(D18)</formula>
    </cfRule>
    <cfRule type="expression" dxfId="41" priority="97" stopIfTrue="1">
      <formula>MAX(D16:D20)=VALUE(D17)</formula>
    </cfRule>
    <cfRule type="expression" dxfId="40" priority="98" stopIfTrue="1">
      <formula>MAX(D16:D20)=VALUE(D16)</formula>
    </cfRule>
  </conditionalFormatting>
  <conditionalFormatting sqref="E21">
    <cfRule type="expression" dxfId="146" priority="85" stopIfTrue="1">
      <formula>MIN(E16:E20)&lt;0</formula>
    </cfRule>
    <cfRule type="cellIs" dxfId="145" priority="86" stopIfTrue="1" operator="equal">
      <formula>0</formula>
    </cfRule>
    <cfRule type="expression" dxfId="144" priority="87" stopIfTrue="1">
      <formula>MAX(E16:E20)=VALUE(E20)</formula>
    </cfRule>
    <cfRule type="expression" dxfId="39" priority="88" stopIfTrue="1">
      <formula>MAX(E16:E20)=VALUE(E19)</formula>
    </cfRule>
    <cfRule type="expression" dxfId="38" priority="89" stopIfTrue="1">
      <formula>MAX(E16:E20)=VALUE(E18)</formula>
    </cfRule>
    <cfRule type="expression" dxfId="37" priority="90" stopIfTrue="1">
      <formula>MAX(E16:E20)=VALUE(E17)</formula>
    </cfRule>
    <cfRule type="expression" dxfId="36" priority="91" stopIfTrue="1">
      <formula>MAX(E16:E20)=VALUE(E16)</formula>
    </cfRule>
  </conditionalFormatting>
  <conditionalFormatting sqref="F20:Z20 F16:Z18">
    <cfRule type="cellIs" dxfId="143" priority="84" operator="lessThan">
      <formula>0</formula>
    </cfRule>
  </conditionalFormatting>
  <conditionalFormatting sqref="F16:Z16">
    <cfRule type="cellIs" dxfId="142" priority="83" operator="greaterThan">
      <formula>0</formula>
    </cfRule>
  </conditionalFormatting>
  <conditionalFormatting sqref="F17:Z17">
    <cfRule type="cellIs" dxfId="141" priority="82" operator="greaterThan">
      <formula>0</formula>
    </cfRule>
  </conditionalFormatting>
  <conditionalFormatting sqref="F18:Z18">
    <cfRule type="cellIs" dxfId="140" priority="81" operator="greaterThan">
      <formula>0</formula>
    </cfRule>
  </conditionalFormatting>
  <conditionalFormatting sqref="F20:Z20">
    <cfRule type="cellIs" dxfId="139" priority="80" operator="greaterThan">
      <formula>0</formula>
    </cfRule>
  </conditionalFormatting>
  <conditionalFormatting sqref="F19:Z19">
    <cfRule type="cellIs" dxfId="138" priority="79" operator="lessThan">
      <formula>0</formula>
    </cfRule>
  </conditionalFormatting>
  <conditionalFormatting sqref="F19:Z19">
    <cfRule type="cellIs" dxfId="137" priority="78" operator="greaterThan">
      <formula>0</formula>
    </cfRule>
  </conditionalFormatting>
  <conditionalFormatting sqref="F21 I21 L21 O21 R21 U21 X21">
    <cfRule type="expression" dxfId="136" priority="71" stopIfTrue="1">
      <formula>MIN(F16:F20)&lt;0</formula>
    </cfRule>
    <cfRule type="cellIs" dxfId="135" priority="72" stopIfTrue="1" operator="equal">
      <formula>0</formula>
    </cfRule>
    <cfRule type="expression" dxfId="134" priority="73" stopIfTrue="1">
      <formula>MAX(F16:F20)=VALUE(F20)</formula>
    </cfRule>
    <cfRule type="expression" dxfId="35" priority="74" stopIfTrue="1">
      <formula>MAX(F16:F20)=VALUE(F19)</formula>
    </cfRule>
    <cfRule type="expression" dxfId="34" priority="75" stopIfTrue="1">
      <formula>MAX(F16:F20)=VALUE(F18)</formula>
    </cfRule>
    <cfRule type="expression" dxfId="33" priority="76" stopIfTrue="1">
      <formula>MAX(F16:F20)=VALUE(F17)</formula>
    </cfRule>
    <cfRule type="expression" dxfId="32" priority="77" stopIfTrue="1">
      <formula>MAX(F16:F20)=VALUE(F16)</formula>
    </cfRule>
  </conditionalFormatting>
  <conditionalFormatting sqref="G21 J21 M21 P21 S21 V21 Y21">
    <cfRule type="expression" dxfId="133" priority="64" stopIfTrue="1">
      <formula>MIN(G16:G20)&lt;0</formula>
    </cfRule>
    <cfRule type="cellIs" dxfId="132" priority="65" stopIfTrue="1" operator="equal">
      <formula>0</formula>
    </cfRule>
    <cfRule type="expression" dxfId="131" priority="66" stopIfTrue="1">
      <formula>MAX(G16:G20)=VALUE(G20)</formula>
    </cfRule>
    <cfRule type="expression" dxfId="31" priority="67" stopIfTrue="1">
      <formula>MAX(G16:G20)=VALUE(G19)</formula>
    </cfRule>
    <cfRule type="expression" dxfId="30" priority="68" stopIfTrue="1">
      <formula>MAX(G16:G20)=VALUE(G18)</formula>
    </cfRule>
    <cfRule type="expression" dxfId="29" priority="69" stopIfTrue="1">
      <formula>MAX(G16:G20)=VALUE(G17)</formula>
    </cfRule>
    <cfRule type="expression" dxfId="28" priority="70" stopIfTrue="1">
      <formula>MAX(G16:G20)=VALUE(G16)</formula>
    </cfRule>
  </conditionalFormatting>
  <conditionalFormatting sqref="H21 K21 N21 Q21 T21 W21 Z21">
    <cfRule type="expression" dxfId="130" priority="57" stopIfTrue="1">
      <formula>MIN(H16:H20)&lt;0</formula>
    </cfRule>
    <cfRule type="cellIs" dxfId="129" priority="58" stopIfTrue="1" operator="equal">
      <formula>0</formula>
    </cfRule>
    <cfRule type="expression" dxfId="128" priority="59" stopIfTrue="1">
      <formula>MAX(H16:H20)=VALUE(H20)</formula>
    </cfRule>
    <cfRule type="expression" dxfId="27" priority="60" stopIfTrue="1">
      <formula>MAX(H16:H20)=VALUE(H19)</formula>
    </cfRule>
    <cfRule type="expression" dxfId="26" priority="61" stopIfTrue="1">
      <formula>MAX(H16:H20)=VALUE(H18)</formula>
    </cfRule>
    <cfRule type="expression" dxfId="25" priority="62" stopIfTrue="1">
      <formula>MAX(H16:H20)=VALUE(H17)</formula>
    </cfRule>
    <cfRule type="expression" dxfId="24" priority="63" stopIfTrue="1">
      <formula>MAX(H16:H20)=VALUE(H16)</formula>
    </cfRule>
  </conditionalFormatting>
  <conditionalFormatting sqref="C23:E25 C27:E27">
    <cfRule type="cellIs" dxfId="127" priority="56" operator="lessThan">
      <formula>0</formula>
    </cfRule>
  </conditionalFormatting>
  <conditionalFormatting sqref="C23:E23">
    <cfRule type="cellIs" dxfId="126" priority="55" operator="greaterThan">
      <formula>0</formula>
    </cfRule>
  </conditionalFormatting>
  <conditionalFormatting sqref="C24:E24">
    <cfRule type="cellIs" dxfId="125" priority="54" operator="greaterThan">
      <formula>0</formula>
    </cfRule>
  </conditionalFormatting>
  <conditionalFormatting sqref="C25:E25">
    <cfRule type="cellIs" dxfId="124" priority="53" operator="greaterThan">
      <formula>0</formula>
    </cfRule>
  </conditionalFormatting>
  <conditionalFormatting sqref="C27:E27">
    <cfRule type="cellIs" dxfId="123" priority="52" operator="greaterThan">
      <formula>0</formula>
    </cfRule>
  </conditionalFormatting>
  <conditionalFormatting sqref="C26:E26">
    <cfRule type="cellIs" dxfId="122" priority="51" operator="lessThan">
      <formula>0</formula>
    </cfRule>
  </conditionalFormatting>
  <conditionalFormatting sqref="C26:E26">
    <cfRule type="cellIs" dxfId="121" priority="50" operator="greaterThan">
      <formula>0</formula>
    </cfRule>
  </conditionalFormatting>
  <conditionalFormatting sqref="C28">
    <cfRule type="expression" dxfId="120" priority="43" stopIfTrue="1">
      <formula>MIN(C23:C27)&lt;0</formula>
    </cfRule>
    <cfRule type="cellIs" dxfId="119" priority="44" stopIfTrue="1" operator="equal">
      <formula>0</formula>
    </cfRule>
    <cfRule type="expression" dxfId="118" priority="45" stopIfTrue="1">
      <formula>MAX(C23:C27)=VALUE(C27)</formula>
    </cfRule>
    <cfRule type="expression" dxfId="23" priority="46" stopIfTrue="1">
      <formula>MAX(C23:C27)=VALUE(C26)</formula>
    </cfRule>
    <cfRule type="expression" dxfId="22" priority="47" stopIfTrue="1">
      <formula>MAX(C23:C27)=VALUE(C25)</formula>
    </cfRule>
    <cfRule type="expression" dxfId="21" priority="48" stopIfTrue="1">
      <formula>MAX(C23:C27)=VALUE(C24)</formula>
    </cfRule>
    <cfRule type="expression" dxfId="20" priority="49" stopIfTrue="1">
      <formula>MAX(C23:C27)=VALUE(C23)</formula>
    </cfRule>
  </conditionalFormatting>
  <conditionalFormatting sqref="D28">
    <cfRule type="expression" dxfId="117" priority="36" stopIfTrue="1">
      <formula>MIN(D23:D27)&lt;0</formula>
    </cfRule>
    <cfRule type="cellIs" dxfId="116" priority="37" stopIfTrue="1" operator="equal">
      <formula>0</formula>
    </cfRule>
    <cfRule type="expression" dxfId="115" priority="38" stopIfTrue="1">
      <formula>MAX(D23:D27)=VALUE(D27)</formula>
    </cfRule>
    <cfRule type="expression" dxfId="19" priority="39" stopIfTrue="1">
      <formula>MAX(D23:D27)=VALUE(D26)</formula>
    </cfRule>
    <cfRule type="expression" dxfId="18" priority="40" stopIfTrue="1">
      <formula>MAX(D23:D27)=VALUE(D25)</formula>
    </cfRule>
    <cfRule type="expression" dxfId="17" priority="41" stopIfTrue="1">
      <formula>MAX(D23:D27)=VALUE(D24)</formula>
    </cfRule>
    <cfRule type="expression" dxfId="16" priority="42" stopIfTrue="1">
      <formula>MAX(D23:D27)=VALUE(D23)</formula>
    </cfRule>
  </conditionalFormatting>
  <conditionalFormatting sqref="E28">
    <cfRule type="expression" dxfId="114" priority="29" stopIfTrue="1">
      <formula>MIN(E23:E27)&lt;0</formula>
    </cfRule>
    <cfRule type="cellIs" dxfId="113" priority="30" stopIfTrue="1" operator="equal">
      <formula>0</formula>
    </cfRule>
    <cfRule type="expression" dxfId="112" priority="31" stopIfTrue="1">
      <formula>MAX(E23:E27)=VALUE(E27)</formula>
    </cfRule>
    <cfRule type="expression" dxfId="15" priority="32" stopIfTrue="1">
      <formula>MAX(E23:E27)=VALUE(E26)</formula>
    </cfRule>
    <cfRule type="expression" dxfId="14" priority="33" stopIfTrue="1">
      <formula>MAX(E23:E27)=VALUE(E25)</formula>
    </cfRule>
    <cfRule type="expression" dxfId="13" priority="34" stopIfTrue="1">
      <formula>MAX(E23:E27)=VALUE(E24)</formula>
    </cfRule>
    <cfRule type="expression" dxfId="12" priority="35" stopIfTrue="1">
      <formula>MAX(E23:E27)=VALUE(E23)</formula>
    </cfRule>
  </conditionalFormatting>
  <conditionalFormatting sqref="F27:Z27 F23:Z25">
    <cfRule type="cellIs" dxfId="111" priority="28" operator="lessThan">
      <formula>0</formula>
    </cfRule>
  </conditionalFormatting>
  <conditionalFormatting sqref="F23:Z23">
    <cfRule type="cellIs" dxfId="110" priority="27" operator="greaterThan">
      <formula>0</formula>
    </cfRule>
  </conditionalFormatting>
  <conditionalFormatting sqref="F24:Z24">
    <cfRule type="cellIs" dxfId="109" priority="26" operator="greaterThan">
      <formula>0</formula>
    </cfRule>
  </conditionalFormatting>
  <conditionalFormatting sqref="F25:Z25">
    <cfRule type="cellIs" dxfId="108" priority="25" operator="greaterThan">
      <formula>0</formula>
    </cfRule>
  </conditionalFormatting>
  <conditionalFormatting sqref="F27:Z27">
    <cfRule type="cellIs" dxfId="107" priority="24" operator="greaterThan">
      <formula>0</formula>
    </cfRule>
  </conditionalFormatting>
  <conditionalFormatting sqref="F26:Z26">
    <cfRule type="cellIs" dxfId="106" priority="23" operator="lessThan">
      <formula>0</formula>
    </cfRule>
  </conditionalFormatting>
  <conditionalFormatting sqref="F26:Z26">
    <cfRule type="cellIs" dxfId="105" priority="22" operator="greaterThan">
      <formula>0</formula>
    </cfRule>
  </conditionalFormatting>
  <conditionalFormatting sqref="F28 I28 L28 O28 R28 U28 X28">
    <cfRule type="expression" dxfId="104" priority="15" stopIfTrue="1">
      <formula>MIN(F23:F27)&lt;0</formula>
    </cfRule>
    <cfRule type="cellIs" dxfId="103" priority="16" stopIfTrue="1" operator="equal">
      <formula>0</formula>
    </cfRule>
    <cfRule type="expression" dxfId="102" priority="17" stopIfTrue="1">
      <formula>MAX(F23:F27)=VALUE(F27)</formula>
    </cfRule>
    <cfRule type="expression" dxfId="11" priority="18" stopIfTrue="1">
      <formula>MAX(F23:F27)=VALUE(F26)</formula>
    </cfRule>
    <cfRule type="expression" dxfId="10" priority="19" stopIfTrue="1">
      <formula>MAX(F23:F27)=VALUE(F25)</formula>
    </cfRule>
    <cfRule type="expression" dxfId="9" priority="20" stopIfTrue="1">
      <formula>MAX(F23:F27)=VALUE(F24)</formula>
    </cfRule>
    <cfRule type="expression" dxfId="8" priority="21" stopIfTrue="1">
      <formula>MAX(F23:F27)=VALUE(F23)</formula>
    </cfRule>
  </conditionalFormatting>
  <conditionalFormatting sqref="G28 J28 M28 P28 S28 V28 Y28">
    <cfRule type="expression" dxfId="101" priority="8" stopIfTrue="1">
      <formula>MIN(G23:G27)&lt;0</formula>
    </cfRule>
    <cfRule type="cellIs" dxfId="100" priority="9" stopIfTrue="1" operator="equal">
      <formula>0</formula>
    </cfRule>
    <cfRule type="expression" dxfId="99" priority="10" stopIfTrue="1">
      <formula>MAX(G23:G27)=VALUE(G27)</formula>
    </cfRule>
    <cfRule type="expression" dxfId="7" priority="11" stopIfTrue="1">
      <formula>MAX(G23:G27)=VALUE(G26)</formula>
    </cfRule>
    <cfRule type="expression" dxfId="6" priority="12" stopIfTrue="1">
      <formula>MAX(G23:G27)=VALUE(G25)</formula>
    </cfRule>
    <cfRule type="expression" dxfId="5" priority="13" stopIfTrue="1">
      <formula>MAX(G23:G27)=VALUE(G24)</formula>
    </cfRule>
    <cfRule type="expression" dxfId="4" priority="14" stopIfTrue="1">
      <formula>MAX(G23:G27)=VALUE(G23)</formula>
    </cfRule>
  </conditionalFormatting>
  <conditionalFormatting sqref="H28 K28 N28 Q28 T28 W28 Z28">
    <cfRule type="expression" dxfId="98" priority="1" stopIfTrue="1">
      <formula>MIN(H23:H27)&lt;0</formula>
    </cfRule>
    <cfRule type="cellIs" dxfId="97" priority="2" stopIfTrue="1" operator="equal">
      <formula>0</formula>
    </cfRule>
    <cfRule type="expression" dxfId="96" priority="3" stopIfTrue="1">
      <formula>MAX(H23:H27)=VALUE(H27)</formula>
    </cfRule>
    <cfRule type="expression" dxfId="3" priority="4" stopIfTrue="1">
      <formula>MAX(H23:H27)=VALUE(H26)</formula>
    </cfRule>
    <cfRule type="expression" dxfId="2" priority="5" stopIfTrue="1">
      <formula>MAX(H23:H27)=VALUE(H25)</formula>
    </cfRule>
    <cfRule type="expression" dxfId="1" priority="6" stopIfTrue="1">
      <formula>MAX(H23:H27)=VALUE(H24)</formula>
    </cfRule>
    <cfRule type="expression" dxfId="0" priority="7" stopIfTrue="1">
      <formula>MAX(H23:H27)=VALUE(H23)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Projects</vt:lpstr>
      <vt:lpstr>Totals</vt:lpstr>
      <vt:lpstr>Blanks</vt:lpstr>
    </vt:vector>
  </TitlesOfParts>
  <Company>Jefferson Science Associates,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Akers</dc:creator>
  <cp:lastModifiedBy>jonesrt</cp:lastModifiedBy>
  <cp:lastPrinted>2011-06-13T20:29:17Z</cp:lastPrinted>
  <dcterms:created xsi:type="dcterms:W3CDTF">2011-04-21T13:29:11Z</dcterms:created>
  <dcterms:modified xsi:type="dcterms:W3CDTF">2011-06-14T09:59:00Z</dcterms:modified>
</cp:coreProperties>
</file>